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240" yWindow="210" windowWidth="11760" windowHeight="6735" activeTab="0"/>
  </bookViews>
  <sheets>
    <sheet name="Loting" sheetId="19" r:id="rId1"/>
    <sheet name="ruw" sheetId="4" r:id="rId2"/>
    <sheet name="ronde 1" sheetId="15" r:id="rId3"/>
    <sheet name="ronde 2" sheetId="16" r:id="rId4"/>
    <sheet name="ronde 3" sheetId="17" r:id="rId5"/>
    <sheet name="ronde 4" sheetId="20" r:id="rId6"/>
    <sheet name="ronde 5" sheetId="21" r:id="rId7"/>
    <sheet name="Kruistabel" sheetId="2" r:id="rId8"/>
    <sheet name="zwitsers" sheetId="6" r:id="rId9"/>
    <sheet name="h-lot" sheetId="1" r:id="rId10"/>
    <sheet name="h-uitslagen" sheetId="22" r:id="rId11"/>
    <sheet name="h-kruis" sheetId="23" r:id="rId12"/>
  </sheets>
  <definedNames>
    <definedName name="_xlnm.Print_Area" localSheetId="7">'Kruistabel'!$A$1:$L$152</definedName>
    <definedName name="_xlnm.Print_Area" localSheetId="2">'ronde 1'!$A$1:$E$45</definedName>
    <definedName name="_xlnm.Print_Area" localSheetId="3">'ronde 2'!$A$1:$E$51</definedName>
    <definedName name="_xlnm.Print_Area" localSheetId="4">'ronde 3'!$A$1:$F$51</definedName>
    <definedName name="_xlnm.Print_Area" localSheetId="5">'ronde 4'!$A$1:$F$51</definedName>
    <definedName name="_xlnm.Print_Area" localSheetId="6">'ronde 5'!$A$1:$F$49</definedName>
    <definedName name="_xlnm.Print_Titles" localSheetId="9">'h-lot'!$1:$1</definedName>
  </definedNames>
  <calcPr calcId="145621"/>
</workbook>
</file>

<file path=xl/sharedStrings.xml><?xml version="1.0" encoding="utf-8"?>
<sst xmlns="http://schemas.openxmlformats.org/spreadsheetml/2006/main" count="1927" uniqueCount="315">
  <si>
    <t>Fed</t>
  </si>
  <si>
    <t>Pno</t>
  </si>
  <si>
    <t>Name</t>
  </si>
  <si>
    <t>M/F</t>
  </si>
  <si>
    <t>Birthday</t>
  </si>
  <si>
    <t>Rating</t>
  </si>
  <si>
    <t>ID</t>
  </si>
  <si>
    <t>Nr</t>
  </si>
  <si>
    <t>NED</t>
  </si>
  <si>
    <t>M</t>
  </si>
  <si>
    <t>1945</t>
  </si>
  <si>
    <t>1940</t>
  </si>
  <si>
    <t>tot</t>
  </si>
  <si>
    <t xml:space="preserve"> 1-2</t>
  </si>
  <si>
    <t>r1</t>
  </si>
  <si>
    <t>r2</t>
  </si>
  <si>
    <t>r3</t>
  </si>
  <si>
    <t>Ronde 1</t>
  </si>
  <si>
    <t>2-5</t>
  </si>
  <si>
    <t xml:space="preserve">  </t>
  </si>
  <si>
    <t>Title</t>
  </si>
  <si>
    <t>Score</t>
  </si>
  <si>
    <t>TPR</t>
  </si>
  <si>
    <t>RC</t>
  </si>
  <si>
    <t>W</t>
  </si>
  <si>
    <t>W-WE</t>
  </si>
  <si>
    <t>Flag</t>
  </si>
  <si>
    <t>SB</t>
  </si>
  <si>
    <t>1968</t>
  </si>
  <si>
    <t>1949</t>
  </si>
  <si>
    <t>1944</t>
  </si>
  <si>
    <t>1962</t>
  </si>
  <si>
    <t>1959</t>
  </si>
  <si>
    <t>1955</t>
  </si>
  <si>
    <t>1950</t>
  </si>
  <si>
    <t>2003</t>
  </si>
  <si>
    <t>1958</t>
  </si>
  <si>
    <t>1952</t>
  </si>
  <si>
    <t>1951</t>
  </si>
  <si>
    <t>1946</t>
  </si>
  <si>
    <t>2001</t>
  </si>
  <si>
    <t>1989</t>
  </si>
  <si>
    <t>groep</t>
  </si>
  <si>
    <t>-</t>
  </si>
  <si>
    <t>Bord</t>
  </si>
  <si>
    <t>Ronde 2</t>
  </si>
  <si>
    <t>Ronde 3</t>
  </si>
  <si>
    <t>Pl</t>
  </si>
  <si>
    <t>1981</t>
  </si>
  <si>
    <t>1947</t>
  </si>
  <si>
    <t>1954</t>
  </si>
  <si>
    <t>1975</t>
  </si>
  <si>
    <t>1991</t>
  </si>
  <si>
    <t>1953</t>
  </si>
  <si>
    <t>1963</t>
  </si>
  <si>
    <t>Geen (rating)li</t>
  </si>
  <si>
    <t>1964</t>
  </si>
  <si>
    <t>Groep</t>
  </si>
  <si>
    <t>2000</t>
  </si>
  <si>
    <t>1994</t>
  </si>
  <si>
    <t>1973</t>
  </si>
  <si>
    <t>1998</t>
  </si>
  <si>
    <t>1967</t>
  </si>
  <si>
    <t>Opmerking</t>
  </si>
  <si>
    <t>1969</t>
  </si>
  <si>
    <t>123</t>
  </si>
  <si>
    <t>Uitslag</t>
  </si>
  <si>
    <t>1978</t>
  </si>
  <si>
    <t>1987</t>
  </si>
  <si>
    <t>1980</t>
  </si>
  <si>
    <t>1948</t>
  </si>
  <si>
    <t>F</t>
  </si>
  <si>
    <t>1939</t>
  </si>
  <si>
    <t>1960</t>
  </si>
  <si>
    <t>2002</t>
  </si>
  <si>
    <t>1965</t>
  </si>
  <si>
    <t>1936</t>
  </si>
  <si>
    <t>1957</t>
  </si>
  <si>
    <t>1935</t>
  </si>
  <si>
    <t>2004</t>
  </si>
  <si>
    <t>0 *</t>
  </si>
  <si>
    <t>1990</t>
  </si>
  <si>
    <t>1995</t>
  </si>
  <si>
    <t>1985</t>
  </si>
  <si>
    <t>1996</t>
  </si>
  <si>
    <t>1926</t>
  </si>
  <si>
    <t>1937</t>
  </si>
  <si>
    <t>1050 *</t>
  </si>
  <si>
    <t>Lot</t>
  </si>
  <si>
    <t>A</t>
  </si>
  <si>
    <t>som</t>
  </si>
  <si>
    <t>Heeft lotingsnummer</t>
  </si>
  <si>
    <t>Uitleg</t>
  </si>
  <si>
    <t>B</t>
  </si>
  <si>
    <t>Als spelers in hogere groepen (of lagere) geplaatst worden, wijzig dan de volgorde voordat je het plakt in ruw. Dus niet knippen en plakken binnen ruw.</t>
  </si>
  <si>
    <t>C</t>
  </si>
  <si>
    <t>D</t>
  </si>
  <si>
    <t>Op het tabblad kruistabel staan alle groepen met hun indeling</t>
  </si>
  <si>
    <t>Geef op de tabbladen in de kolom 123 (G) de uitslag in; 1 is wit wint, 2 is zwart wint en 3 is remise</t>
  </si>
  <si>
    <t>Geef mbv Beeld - Adrukvoorbeeld aan wat je afdrukbereik is; je kiest voor de kolommen A-F en de rijen voor zover er groepen bezet zijn.</t>
  </si>
  <si>
    <t>of</t>
  </si>
  <si>
    <t>1-4</t>
  </si>
  <si>
    <t>3-6</t>
  </si>
  <si>
    <t>Wis op het tabblad ruw de kolommen A-P</t>
  </si>
  <si>
    <t>Plak in ruw (Kolommen A-P) de output van swissmaster terwijl de spelers gesorteerd zijn op rating (Default template van de stand)</t>
  </si>
  <si>
    <t>E</t>
  </si>
  <si>
    <t>(Op het tabblad ruw na) Je voert alleen getallen in op de geel gearceerde velden, verder helemaal niets, dit doet het bestand allemaal zelf.</t>
  </si>
  <si>
    <t>Voer hierboven voor een groep de lotingsnummers in. 1 is de speler met de hoogste rating, 2 de speler met de een na hoogste rating etc.</t>
  </si>
  <si>
    <t>De uitslag verschijnt in kolom F en op het tabblad van de kruistabel</t>
  </si>
  <si>
    <t>1-6</t>
  </si>
  <si>
    <t>3-4</t>
  </si>
  <si>
    <t>r4</t>
  </si>
  <si>
    <t>r5</t>
  </si>
  <si>
    <t>6-4</t>
  </si>
  <si>
    <t>5-3</t>
  </si>
  <si>
    <t>2-6</t>
  </si>
  <si>
    <t>3-1</t>
  </si>
  <si>
    <t>4-5</t>
  </si>
  <si>
    <t>6-5</t>
  </si>
  <si>
    <t>2-3</t>
  </si>
  <si>
    <t>4-2</t>
  </si>
  <si>
    <t>5-1</t>
  </si>
  <si>
    <t>Ronde 4</t>
  </si>
  <si>
    <t>Ronde 5</t>
  </si>
  <si>
    <t>Op de tabbladen Ronde 1, Ronde 2, Ronde 3, Ronde 4 en Ronde 5, staan de respectievelijke indelingen</t>
  </si>
  <si>
    <t>De 6 spelers op volgorde van rating</t>
  </si>
  <si>
    <t>Geef mbv Beeld - Adrukvoorbeeld aan wat je afdrukbereik is; je kiest voor de kolommen A-L of A-P en de rijen voor zover er groepen bezet zijn.</t>
  </si>
  <si>
    <t>Verschuiving</t>
  </si>
  <si>
    <t>H</t>
  </si>
  <si>
    <t>Speler 1</t>
  </si>
  <si>
    <t>Speler 2</t>
  </si>
  <si>
    <t>Speler 3</t>
  </si>
  <si>
    <t>Speler 4</t>
  </si>
  <si>
    <t>Speler 5</t>
  </si>
  <si>
    <t>Speler 6</t>
  </si>
  <si>
    <t>Speler 7</t>
  </si>
  <si>
    <t>Speler 8</t>
  </si>
  <si>
    <t>Speler 9</t>
  </si>
  <si>
    <t>Speler 10</t>
  </si>
  <si>
    <t>Speler 11</t>
  </si>
  <si>
    <t>Speler 12</t>
  </si>
  <si>
    <t>Speler 13</t>
  </si>
  <si>
    <t>Speler 14</t>
  </si>
  <si>
    <t>Speler 15</t>
  </si>
  <si>
    <t>Speler 16</t>
  </si>
  <si>
    <t>Speler 17</t>
  </si>
  <si>
    <t>Speler 18</t>
  </si>
  <si>
    <t>Speler 19</t>
  </si>
  <si>
    <t>Speler 20</t>
  </si>
  <si>
    <t>Speler 21</t>
  </si>
  <si>
    <t>Speler 22</t>
  </si>
  <si>
    <t>Speler 23</t>
  </si>
  <si>
    <t>Speler 24</t>
  </si>
  <si>
    <t>Speler 25</t>
  </si>
  <si>
    <t>Speler 26</t>
  </si>
  <si>
    <t>Speler 27</t>
  </si>
  <si>
    <t>Speler 28</t>
  </si>
  <si>
    <t>Speler 29</t>
  </si>
  <si>
    <t>Speler 30</t>
  </si>
  <si>
    <t>Speler 31</t>
  </si>
  <si>
    <t>Speler 32</t>
  </si>
  <si>
    <t>Speler 33</t>
  </si>
  <si>
    <t>Speler 34</t>
  </si>
  <si>
    <t>Speler 35</t>
  </si>
  <si>
    <t>Speler 36</t>
  </si>
  <si>
    <t>Speler 37</t>
  </si>
  <si>
    <t>Speler 38</t>
  </si>
  <si>
    <t>Speler 39</t>
  </si>
  <si>
    <t>Speler 40</t>
  </si>
  <si>
    <t>Speler 41</t>
  </si>
  <si>
    <t>Speler 42</t>
  </si>
  <si>
    <t>Speler 43</t>
  </si>
  <si>
    <t>Speler 44</t>
  </si>
  <si>
    <t>Speler 45</t>
  </si>
  <si>
    <t>Speler 46</t>
  </si>
  <si>
    <t>Speler 47</t>
  </si>
  <si>
    <t>Speler 48</t>
  </si>
  <si>
    <t>Speler 49</t>
  </si>
  <si>
    <t>Speler 50</t>
  </si>
  <si>
    <t>Speler 51</t>
  </si>
  <si>
    <t>Speler 52</t>
  </si>
  <si>
    <t>Speler 53</t>
  </si>
  <si>
    <t>Speler 54</t>
  </si>
  <si>
    <t>Speler 55</t>
  </si>
  <si>
    <t>Speler 56</t>
  </si>
  <si>
    <t>Speler 57</t>
  </si>
  <si>
    <t>Speler 58</t>
  </si>
  <si>
    <t>Speler 59</t>
  </si>
  <si>
    <t>Speler 60</t>
  </si>
  <si>
    <t>Speler 61</t>
  </si>
  <si>
    <t>Speler 62</t>
  </si>
  <si>
    <t>Speler 63</t>
  </si>
  <si>
    <t>Speler 64</t>
  </si>
  <si>
    <t>Speler 65</t>
  </si>
  <si>
    <t>Speler 66</t>
  </si>
  <si>
    <t>Speler 67</t>
  </si>
  <si>
    <t>Speler 68</t>
  </si>
  <si>
    <t>Speler 69</t>
  </si>
  <si>
    <t>Speler 70</t>
  </si>
  <si>
    <t>Speler 71</t>
  </si>
  <si>
    <t>Speler 72</t>
  </si>
  <si>
    <t>Speler 73</t>
  </si>
  <si>
    <t>Speler 74</t>
  </si>
  <si>
    <t>Speler 75</t>
  </si>
  <si>
    <t>Speler 76</t>
  </si>
  <si>
    <t>Speler 77</t>
  </si>
  <si>
    <t>Speler 78</t>
  </si>
  <si>
    <t>Speler 79</t>
  </si>
  <si>
    <t>Speler 80</t>
  </si>
  <si>
    <t>Speler 81</t>
  </si>
  <si>
    <t>Speler 82</t>
  </si>
  <si>
    <t>Speler 83</t>
  </si>
  <si>
    <t>Speler 84</t>
  </si>
  <si>
    <t>ID 1</t>
  </si>
  <si>
    <t>ID 2</t>
  </si>
  <si>
    <t>ID 3</t>
  </si>
  <si>
    <t>ID 4</t>
  </si>
  <si>
    <t>ID 5</t>
  </si>
  <si>
    <t>ID 6</t>
  </si>
  <si>
    <t>ID 7</t>
  </si>
  <si>
    <t>ID 8</t>
  </si>
  <si>
    <t>ID 9</t>
  </si>
  <si>
    <t>ID 10</t>
  </si>
  <si>
    <t>ID 11</t>
  </si>
  <si>
    <t>ID 12</t>
  </si>
  <si>
    <t>ID 13</t>
  </si>
  <si>
    <t>ID 14</t>
  </si>
  <si>
    <t>ID 15</t>
  </si>
  <si>
    <t>ID 16</t>
  </si>
  <si>
    <t>ID 17</t>
  </si>
  <si>
    <t>ID 18</t>
  </si>
  <si>
    <t>ID 19</t>
  </si>
  <si>
    <t>ID 20</t>
  </si>
  <si>
    <t>ID 21</t>
  </si>
  <si>
    <t>ID 22</t>
  </si>
  <si>
    <t>ID 23</t>
  </si>
  <si>
    <t>ID 24</t>
  </si>
  <si>
    <t>ID 25</t>
  </si>
  <si>
    <t>ID 26</t>
  </si>
  <si>
    <t>ID 27</t>
  </si>
  <si>
    <t>ID 28</t>
  </si>
  <si>
    <t>ID 29</t>
  </si>
  <si>
    <t>ID 30</t>
  </si>
  <si>
    <t>ID 31</t>
  </si>
  <si>
    <t>ID 32</t>
  </si>
  <si>
    <t>ID 33</t>
  </si>
  <si>
    <t>ID 34</t>
  </si>
  <si>
    <t>ID 35</t>
  </si>
  <si>
    <t>ID 36</t>
  </si>
  <si>
    <t>ID 37</t>
  </si>
  <si>
    <t>ID 38</t>
  </si>
  <si>
    <t>ID 39</t>
  </si>
  <si>
    <t>ID 40</t>
  </si>
  <si>
    <t>ID 41</t>
  </si>
  <si>
    <t>ID 42</t>
  </si>
  <si>
    <t>ID 43</t>
  </si>
  <si>
    <t>ID 44</t>
  </si>
  <si>
    <t>ID 45</t>
  </si>
  <si>
    <t>ID 46</t>
  </si>
  <si>
    <t>ID 47</t>
  </si>
  <si>
    <t>ID 48</t>
  </si>
  <si>
    <t>ID 49</t>
  </si>
  <si>
    <t>ID 50</t>
  </si>
  <si>
    <t>ID 51</t>
  </si>
  <si>
    <t>ID 52</t>
  </si>
  <si>
    <t>ID 53</t>
  </si>
  <si>
    <t>ID 54</t>
  </si>
  <si>
    <t>ID 55</t>
  </si>
  <si>
    <t>ID 56</t>
  </si>
  <si>
    <t>ID 57</t>
  </si>
  <si>
    <t>ID 58</t>
  </si>
  <si>
    <t>ID 59</t>
  </si>
  <si>
    <t>ID 60</t>
  </si>
  <si>
    <t>ID 61</t>
  </si>
  <si>
    <t>ID 62</t>
  </si>
  <si>
    <t>ID 63</t>
  </si>
  <si>
    <t>ID 64</t>
  </si>
  <si>
    <t>ID 65</t>
  </si>
  <si>
    <t>ID 66</t>
  </si>
  <si>
    <t>ID 67</t>
  </si>
  <si>
    <t>ID 68</t>
  </si>
  <si>
    <t>ID 69</t>
  </si>
  <si>
    <t>ID 70</t>
  </si>
  <si>
    <t>ID 71</t>
  </si>
  <si>
    <t>ID 72</t>
  </si>
  <si>
    <t>ID 73</t>
  </si>
  <si>
    <t>ID 74</t>
  </si>
  <si>
    <t>ID 75</t>
  </si>
  <si>
    <t>ID 76</t>
  </si>
  <si>
    <t>ID 77</t>
  </si>
  <si>
    <t>ID 78</t>
  </si>
  <si>
    <t>ID 79</t>
  </si>
  <si>
    <t>ID 80</t>
  </si>
  <si>
    <t>ID 81</t>
  </si>
  <si>
    <t>ID 82</t>
  </si>
  <si>
    <t>ID 83</t>
  </si>
  <si>
    <t>ID 84</t>
  </si>
  <si>
    <t>Achtkamp</t>
  </si>
  <si>
    <t>7-3</t>
  </si>
  <si>
    <t>4-8</t>
  </si>
  <si>
    <t>1-5</t>
  </si>
  <si>
    <t>6-2</t>
  </si>
  <si>
    <t>3-7</t>
  </si>
  <si>
    <t>8-4</t>
  </si>
  <si>
    <t>Tienkamp</t>
  </si>
  <si>
    <t>6-1</t>
  </si>
  <si>
    <t>2-7</t>
  </si>
  <si>
    <t>8-3</t>
  </si>
  <si>
    <t>4-9</t>
  </si>
  <si>
    <t>10-5</t>
  </si>
  <si>
    <t>7-2</t>
  </si>
  <si>
    <t>3-8</t>
  </si>
  <si>
    <t>9-4</t>
  </si>
  <si>
    <t>5-10</t>
  </si>
  <si>
    <t>Als er een zwitserse groep is, haal die er dan eerst uit en plak die niet in ruw. Deze kun je op het tabblad zwitsers zetten en verder laten indelen door swissmaster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</si>
</sst>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quot;€&quot;\ * #,##0.00_-;_-&quot;€&quot;\ * #,##0.00\-;_-&quot;€&quot;\ * &quot;-&quot;??_-;_-@_-"/>
  </numFmts>
  <fonts count="21">
    <font>
      <sz val="10"/>
      <name val="Arial"/>
      <family val="2"/>
    </font>
    <font>
      <sz val="11"/>
      <color theme="1"/>
      <name val="Calibri"/>
      <family val="2"/>
      <scheme val="minor"/>
    </font>
    <font>
      <sz val="8"/>
      <name val="Arial"/>
      <family val="2"/>
    </font>
    <font>
      <b/>
      <sz val="10"/>
      <name val="Arial"/>
      <family val="2"/>
    </font>
    <font>
      <sz val="11"/>
      <color theme="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sz val="11"/>
      <color rgb="FF006100"/>
      <name val="Calibri"/>
      <family val="2"/>
      <scheme val="minor"/>
    </font>
    <font>
      <sz val="11"/>
      <color rgb="FF3F3F76"/>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9C6500"/>
      <name val="Calibri"/>
      <family val="2"/>
      <scheme val="minor"/>
    </font>
    <font>
      <sz val="11"/>
      <color rgb="FF9C0006"/>
      <name val="Calibri"/>
      <family val="2"/>
      <scheme val="minor"/>
    </font>
    <font>
      <b/>
      <sz val="18"/>
      <color theme="3"/>
      <name val="Cambria"/>
      <family val="2"/>
      <scheme val="major"/>
    </font>
    <font>
      <b/>
      <sz val="11"/>
      <color theme="1"/>
      <name val="Calibri"/>
      <family val="2"/>
      <scheme val="minor"/>
    </font>
    <font>
      <b/>
      <sz val="11"/>
      <color rgb="FF3F3F3F"/>
      <name val="Calibri"/>
      <family val="2"/>
      <scheme val="minor"/>
    </font>
    <font>
      <i/>
      <sz val="11"/>
      <color rgb="FF7F7F7F"/>
      <name val="Calibri"/>
      <family val="2"/>
      <scheme val="minor"/>
    </font>
    <font>
      <sz val="11"/>
      <color rgb="FFFF0000"/>
      <name val="Calibri"/>
      <family val="2"/>
      <scheme val="minor"/>
    </font>
    <font>
      <sz val="9"/>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1"/>
        <bgColor indexed="64"/>
      </patternFill>
    </fill>
    <fill>
      <patternFill patternType="solid">
        <fgColor rgb="FFFFFF00"/>
        <bgColor indexed="64"/>
      </patternFill>
    </fill>
    <fill>
      <patternFill patternType="solid">
        <fgColor theme="3" tint="0.7999799847602844"/>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style="thin"/>
      <top style="thin"/>
      <bottom style="thin"/>
    </border>
    <border>
      <left style="thin"/>
      <right/>
      <top style="thin"/>
      <bottom style="thin"/>
    </border>
    <border>
      <left/>
      <right/>
      <top/>
      <bottom style="thick"/>
    </border>
    <border>
      <left style="medium"/>
      <right/>
      <top/>
      <bottom/>
    </border>
    <border>
      <left/>
      <right/>
      <top style="thin"/>
      <bottom/>
    </border>
    <border>
      <left style="medium"/>
      <right style="medium"/>
      <top/>
      <bottom/>
    </border>
    <border>
      <left/>
      <right/>
      <top/>
      <bottom style="thin"/>
    </border>
  </borders>
  <cellStyleXfs count="19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5" fillId="26" borderId="1" applyNumberFormat="0" applyAlignment="0" applyProtection="0"/>
    <xf numFmtId="0" fontId="6" fillId="27" borderId="2" applyNumberFormat="0" applyAlignment="0" applyProtection="0"/>
    <xf numFmtId="164" fontId="0" fillId="0" borderId="0" applyFont="0" applyFill="0" applyBorder="0" applyAlignment="0" applyProtection="0"/>
    <xf numFmtId="0" fontId="7" fillId="0" borderId="3" applyNumberFormat="0" applyFill="0" applyAlignment="0" applyProtection="0"/>
    <xf numFmtId="0" fontId="8" fillId="28" borderId="0" applyNumberFormat="0" applyBorder="0" applyAlignment="0" applyProtection="0"/>
    <xf numFmtId="0" fontId="9" fillId="29" borderId="1" applyNumberFormat="0" applyAlignment="0" applyProtection="0"/>
    <xf numFmtId="0" fontId="10" fillId="0" borderId="4" applyNumberFormat="0" applyFill="0" applyAlignment="0" applyProtection="0"/>
    <xf numFmtId="0" fontId="11" fillId="0" borderId="5" applyNumberFormat="0" applyFill="0" applyAlignment="0" applyProtection="0"/>
    <xf numFmtId="0" fontId="12" fillId="0" borderId="6" applyNumberFormat="0" applyFill="0" applyAlignment="0" applyProtection="0"/>
    <xf numFmtId="0" fontId="12" fillId="0" borderId="0" applyNumberFormat="0" applyFill="0" applyBorder="0" applyAlignment="0" applyProtection="0"/>
    <xf numFmtId="0" fontId="13" fillId="30" borderId="0" applyNumberFormat="0" applyBorder="0" applyAlignment="0" applyProtection="0"/>
    <xf numFmtId="0" fontId="1" fillId="31" borderId="7" applyNumberFormat="0" applyFont="0" applyAlignment="0" applyProtection="0"/>
    <xf numFmtId="0" fontId="14" fillId="32" borderId="0" applyNumberFormat="0" applyBorder="0" applyAlignment="0" applyProtection="0"/>
    <xf numFmtId="0" fontId="0" fillId="0" borderId="0">
      <alignment/>
      <protection/>
    </xf>
    <xf numFmtId="0" fontId="1" fillId="0" borderId="0">
      <alignment/>
      <protection/>
    </xf>
    <xf numFmtId="0" fontId="1" fillId="0" borderId="0">
      <alignment/>
      <protection/>
    </xf>
    <xf numFmtId="0" fontId="15" fillId="0" borderId="0" applyNumberFormat="0" applyFill="0" applyBorder="0" applyAlignment="0" applyProtection="0"/>
    <xf numFmtId="0" fontId="16" fillId="0" borderId="8" applyNumberFormat="0" applyFill="0" applyAlignment="0" applyProtection="0"/>
    <xf numFmtId="0" fontId="17" fillId="26" borderId="9"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1" borderId="7" applyNumberFormat="0" applyFont="0" applyAlignment="0" applyProtection="0"/>
    <xf numFmtId="0" fontId="1" fillId="0" borderId="0">
      <alignment/>
      <protection/>
    </xf>
    <xf numFmtId="0" fontId="1" fillId="0" borderId="0">
      <alignment/>
      <protection/>
    </xf>
    <xf numFmtId="0" fontId="0" fillId="0" borderId="0">
      <alignment/>
      <protection/>
    </xf>
    <xf numFmtId="0" fontId="1" fillId="0" borderId="0">
      <alignment/>
      <protection/>
    </xf>
    <xf numFmtId="164"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0" fillId="0" borderId="0">
      <alignment/>
      <protection/>
    </xf>
    <xf numFmtId="164" fontId="0" fillId="0" borderId="0" applyFont="0" applyFill="0" applyBorder="0" applyAlignment="0" applyProtection="0"/>
    <xf numFmtId="0" fontId="1" fillId="31" borderId="7" applyNumberFormat="0" applyFont="0" applyAlignment="0" applyProtection="0"/>
    <xf numFmtId="0" fontId="1" fillId="0" borderId="0">
      <alignment/>
      <protection/>
    </xf>
    <xf numFmtId="0" fontId="1" fillId="0" borderId="0">
      <alignment/>
      <protection/>
    </xf>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1" borderId="7" applyNumberFormat="0" applyFont="0" applyAlignment="0" applyProtection="0"/>
    <xf numFmtId="0" fontId="1" fillId="0" borderId="0">
      <alignment/>
      <protection/>
    </xf>
    <xf numFmtId="0" fontId="1" fillId="0" borderId="0">
      <alignment/>
      <protection/>
    </xf>
    <xf numFmtId="0" fontId="1" fillId="0" borderId="0">
      <alignment/>
      <protection/>
    </xf>
    <xf numFmtId="164"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1" borderId="7" applyNumberFormat="0" applyFont="0" applyAlignment="0" applyProtection="0"/>
    <xf numFmtId="0" fontId="1" fillId="0" borderId="0">
      <alignment/>
      <protection/>
    </xf>
    <xf numFmtId="0" fontId="1" fillId="0" borderId="0">
      <alignment/>
      <protection/>
    </xf>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1" borderId="7" applyNumberFormat="0" applyFon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1" borderId="7" applyNumberFormat="0" applyFont="0" applyAlignment="0" applyProtection="0"/>
    <xf numFmtId="0" fontId="1" fillId="0" borderId="0">
      <alignment/>
      <protection/>
    </xf>
    <xf numFmtId="0" fontId="1" fillId="0" borderId="0">
      <alignment/>
      <protection/>
    </xf>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1" borderId="7" applyNumberFormat="0" applyFon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cellStyleXfs>
  <cellXfs count="71">
    <xf numFmtId="0" fontId="0" fillId="0" borderId="0" xfId="0"/>
    <xf numFmtId="0" fontId="0" fillId="0" borderId="0" xfId="0" applyAlignment="1">
      <alignment horizontal="left"/>
    </xf>
    <xf numFmtId="0" fontId="2" fillId="0" borderId="0" xfId="0" applyFont="1" applyBorder="1" applyAlignment="1">
      <alignment horizontal="left"/>
    </xf>
    <xf numFmtId="0" fontId="0" fillId="0" borderId="0" xfId="0" applyFont="1"/>
    <xf numFmtId="0" fontId="3" fillId="0" borderId="0" xfId="0" applyFont="1"/>
    <xf numFmtId="0" fontId="0" fillId="0" borderId="0" xfId="0" applyAlignment="1">
      <alignment horizontal="center"/>
    </xf>
    <xf numFmtId="0" fontId="3" fillId="0" borderId="10" xfId="0" applyFont="1" applyBorder="1"/>
    <xf numFmtId="0" fontId="3" fillId="0" borderId="10" xfId="0" applyFont="1" applyBorder="1" applyAlignment="1">
      <alignment horizontal="center"/>
    </xf>
    <xf numFmtId="0" fontId="0" fillId="0" borderId="10" xfId="0" applyBorder="1"/>
    <xf numFmtId="0" fontId="0" fillId="0" borderId="10" xfId="0" applyBorder="1" applyAlignment="1">
      <alignment horizontal="center"/>
    </xf>
    <xf numFmtId="0" fontId="3" fillId="0" borderId="11" xfId="0" applyFont="1" applyBorder="1"/>
    <xf numFmtId="0" fontId="3" fillId="0" borderId="12" xfId="0" applyFont="1" applyBorder="1" applyAlignment="1">
      <alignment horizontal="right"/>
    </xf>
    <xf numFmtId="0" fontId="0" fillId="0" borderId="10" xfId="0" applyBorder="1" applyAlignment="1">
      <alignment horizontal="right"/>
    </xf>
    <xf numFmtId="0" fontId="0" fillId="0" borderId="0" xfId="0" applyAlignment="1">
      <alignment horizontal="right"/>
    </xf>
    <xf numFmtId="0" fontId="3" fillId="0" borderId="0" xfId="0" applyFont="1" applyAlignment="1">
      <alignment horizontal="center"/>
    </xf>
    <xf numFmtId="0" fontId="3" fillId="0" borderId="0" xfId="0" applyFont="1" applyAlignment="1">
      <alignment horizontal="right"/>
    </xf>
    <xf numFmtId="0" fontId="0" fillId="33" borderId="10" xfId="0" applyFont="1" applyFill="1" applyBorder="1" applyAlignment="1">
      <alignment horizontal="center"/>
    </xf>
    <xf numFmtId="0" fontId="3" fillId="0" borderId="10" xfId="0" applyFont="1" applyBorder="1" applyAlignment="1">
      <alignment horizontal="left"/>
    </xf>
    <xf numFmtId="0" fontId="0" fillId="0" borderId="10" xfId="0" applyBorder="1" applyAlignment="1">
      <alignment horizontal="left"/>
    </xf>
    <xf numFmtId="1" fontId="2" fillId="0" borderId="0" xfId="0" applyNumberFormat="1" applyFont="1" applyBorder="1" applyAlignment="1">
      <alignment horizontal="left"/>
    </xf>
    <xf numFmtId="0" fontId="0" fillId="0" borderId="0" xfId="57" applyFont="1" applyBorder="1" applyAlignment="1">
      <alignment horizontal="left"/>
      <protection/>
    </xf>
    <xf numFmtId="1" fontId="2" fillId="0" borderId="0" xfId="57" applyNumberFormat="1" applyFont="1" applyBorder="1" applyAlignment="1">
      <alignment horizontal="left"/>
      <protection/>
    </xf>
    <xf numFmtId="0" fontId="2" fillId="0" borderId="0" xfId="57" applyFont="1" applyBorder="1" applyAlignment="1">
      <alignment horizontal="left"/>
      <protection/>
    </xf>
    <xf numFmtId="1" fontId="0" fillId="0" borderId="10" xfId="0" applyNumberFormat="1" applyBorder="1" applyAlignment="1">
      <alignment horizontal="center"/>
    </xf>
    <xf numFmtId="0" fontId="3" fillId="0" borderId="13" xfId="0" applyFont="1" applyBorder="1"/>
    <xf numFmtId="0" fontId="0" fillId="0" borderId="14" xfId="0" applyBorder="1"/>
    <xf numFmtId="0" fontId="0" fillId="0" borderId="14" xfId="0" applyBorder="1"/>
    <xf numFmtId="0" fontId="3" fillId="0" borderId="0" xfId="0" applyFont="1" applyFill="1" applyBorder="1"/>
    <xf numFmtId="0" fontId="0" fillId="0" borderId="0" xfId="0"/>
    <xf numFmtId="1" fontId="2" fillId="0" borderId="0" xfId="0" applyNumberFormat="1" applyFont="1" applyBorder="1" applyAlignment="1">
      <alignment horizontal="left"/>
    </xf>
    <xf numFmtId="0" fontId="2" fillId="0" borderId="0" xfId="0" applyFont="1" applyBorder="1" applyAlignment="1">
      <alignment horizontal="left"/>
    </xf>
    <xf numFmtId="2" fontId="2" fillId="0" borderId="0" xfId="0" applyNumberFormat="1" applyFont="1" applyBorder="1" applyAlignment="1">
      <alignment horizontal="left"/>
    </xf>
    <xf numFmtId="49" fontId="2" fillId="0" borderId="0" xfId="0" applyNumberFormat="1" applyFont="1" applyBorder="1" applyAlignment="1">
      <alignment horizontal="left"/>
    </xf>
    <xf numFmtId="0" fontId="0" fillId="0" borderId="0" xfId="0"/>
    <xf numFmtId="0" fontId="0" fillId="0" borderId="0" xfId="0"/>
    <xf numFmtId="0" fontId="0" fillId="0" borderId="0" xfId="0"/>
    <xf numFmtId="0" fontId="0" fillId="0" borderId="0" xfId="0" applyBorder="1"/>
    <xf numFmtId="49" fontId="0" fillId="0" borderId="0" xfId="0" applyNumberFormat="1" applyBorder="1"/>
    <xf numFmtId="0" fontId="0" fillId="0" borderId="15" xfId="0" applyBorder="1"/>
    <xf numFmtId="1" fontId="2" fillId="0" borderId="0" xfId="0" applyNumberFormat="1" applyFont="1" applyBorder="1" applyAlignment="1">
      <alignment horizontal="left"/>
    </xf>
    <xf numFmtId="0" fontId="2" fillId="0" borderId="0" xfId="0" applyFont="1" applyBorder="1" applyAlignment="1">
      <alignment horizontal="left"/>
    </xf>
    <xf numFmtId="2" fontId="2" fillId="0" borderId="0" xfId="0" applyNumberFormat="1" applyFont="1" applyBorder="1" applyAlignment="1">
      <alignment horizontal="left"/>
    </xf>
    <xf numFmtId="49" fontId="2" fillId="0" borderId="0" xfId="0" applyNumberFormat="1" applyFont="1" applyBorder="1" applyAlignment="1">
      <alignment horizontal="left"/>
    </xf>
    <xf numFmtId="49" fontId="2" fillId="0" borderId="0" xfId="0" applyNumberFormat="1" applyFont="1" applyBorder="1" applyAlignment="1">
      <alignment horizontal="left"/>
    </xf>
    <xf numFmtId="2" fontId="2" fillId="0" borderId="0" xfId="0" applyNumberFormat="1" applyFont="1" applyBorder="1" applyAlignment="1">
      <alignment horizontal="left"/>
    </xf>
    <xf numFmtId="0" fontId="0" fillId="0" borderId="0" xfId="0" applyFont="1" applyBorder="1" applyAlignment="1">
      <alignment horizontal="left"/>
    </xf>
    <xf numFmtId="0" fontId="3" fillId="0" borderId="0" xfId="0" applyFont="1" applyAlignment="1" quotePrefix="1">
      <alignment horizontal="right"/>
    </xf>
    <xf numFmtId="49" fontId="3" fillId="0" borderId="0" xfId="0" applyNumberFormat="1" applyFont="1"/>
    <xf numFmtId="0" fontId="20" fillId="0" borderId="0" xfId="57" applyNumberFormat="1" applyFont="1" applyBorder="1" applyAlignment="1">
      <alignment horizontal="center"/>
      <protection/>
    </xf>
    <xf numFmtId="0" fontId="0" fillId="0" borderId="0" xfId="0"/>
    <xf numFmtId="1" fontId="2" fillId="0" borderId="0" xfId="0" applyNumberFormat="1" applyFont="1" applyBorder="1" applyAlignment="1">
      <alignment horizontal="left"/>
    </xf>
    <xf numFmtId="0" fontId="2" fillId="0" borderId="0" xfId="0" applyFont="1" applyBorder="1" applyAlignment="1">
      <alignment horizontal="left"/>
    </xf>
    <xf numFmtId="0" fontId="2" fillId="0" borderId="16" xfId="0" applyFont="1" applyBorder="1" applyAlignment="1">
      <alignment horizontal="left"/>
    </xf>
    <xf numFmtId="2" fontId="2"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16" xfId="0" applyFont="1" applyFill="1" applyBorder="1" applyAlignment="1">
      <alignment horizontal="left"/>
    </xf>
    <xf numFmtId="0" fontId="0" fillId="34" borderId="0" xfId="0" applyFill="1"/>
    <xf numFmtId="0" fontId="0" fillId="34" borderId="0" xfId="0" applyFill="1" applyBorder="1"/>
    <xf numFmtId="0" fontId="0" fillId="0" borderId="17" xfId="0" applyBorder="1"/>
    <xf numFmtId="49" fontId="0" fillId="0" borderId="0" xfId="0" applyNumberFormat="1" applyFont="1" applyAlignment="1">
      <alignment horizontal="center"/>
    </xf>
    <xf numFmtId="49" fontId="0" fillId="0" borderId="0" xfId="0" applyNumberFormat="1" applyAlignment="1">
      <alignment horizontal="center"/>
    </xf>
    <xf numFmtId="0" fontId="0" fillId="0" borderId="0" xfId="0" applyFont="1" applyAlignment="1">
      <alignment horizontal="right"/>
    </xf>
    <xf numFmtId="0" fontId="0" fillId="35" borderId="0" xfId="0" applyFill="1"/>
    <xf numFmtId="0" fontId="3" fillId="0" borderId="0" xfId="57" applyFont="1">
      <alignment/>
      <protection/>
    </xf>
    <xf numFmtId="0" fontId="3" fillId="0" borderId="0" xfId="0" applyFont="1" applyBorder="1" applyAlignment="1">
      <alignment horizontal="left"/>
    </xf>
    <xf numFmtId="0" fontId="3" fillId="0" borderId="0" xfId="0" applyFont="1" applyBorder="1"/>
    <xf numFmtId="0" fontId="3" fillId="0" borderId="0" xfId="0" applyFont="1" applyBorder="1" applyAlignment="1">
      <alignment horizontal="right"/>
    </xf>
    <xf numFmtId="0" fontId="0" fillId="0" borderId="0" xfId="0" applyBorder="1" applyAlignment="1">
      <alignment horizontal="left"/>
    </xf>
    <xf numFmtId="16" fontId="0" fillId="0" borderId="0" xfId="0" applyNumberFormat="1" applyFont="1" applyBorder="1" quotePrefix="1"/>
    <xf numFmtId="0" fontId="0" fillId="0" borderId="0" xfId="0" applyFont="1" applyBorder="1" quotePrefix="1"/>
    <xf numFmtId="0" fontId="0" fillId="0" borderId="0" xfId="0" applyFont="1" applyBorder="1"/>
  </cellXfs>
  <cellStyles count="177">
    <cellStyle name="Normal" xfId="0"/>
    <cellStyle name="Percent" xfId="15"/>
    <cellStyle name="Currency" xfId="16"/>
    <cellStyle name="Currency [0]" xfId="17"/>
    <cellStyle name="Comma" xfId="18"/>
    <cellStyle name="Comma [0]" xfId="19"/>
    <cellStyle name="20% - Accent1" xfId="20"/>
    <cellStyle name="20% - Accent2" xfId="21"/>
    <cellStyle name="20% - Accent3" xfId="22"/>
    <cellStyle name="20% - Accent4" xfId="23"/>
    <cellStyle name="20% - Accent5" xfId="24"/>
    <cellStyle name="20% - Accent6" xfId="25"/>
    <cellStyle name="40% - Accent1" xfId="26"/>
    <cellStyle name="40% - Accent2" xfId="27"/>
    <cellStyle name="40% - Accent3" xfId="28"/>
    <cellStyle name="40% - Accent4" xfId="29"/>
    <cellStyle name="40% - Accent5" xfId="30"/>
    <cellStyle name="40% - Accent6" xfId="31"/>
    <cellStyle name="60% - Accent1" xfId="32"/>
    <cellStyle name="60% - Accent2" xfId="33"/>
    <cellStyle name="60% - Accent3" xfId="34"/>
    <cellStyle name="60% - Accent4" xfId="35"/>
    <cellStyle name="60% - Accent5" xfId="36"/>
    <cellStyle name="60% - Accent6" xfId="37"/>
    <cellStyle name="Accent1" xfId="38"/>
    <cellStyle name="Accent2" xfId="39"/>
    <cellStyle name="Accent3" xfId="40"/>
    <cellStyle name="Accent4" xfId="41"/>
    <cellStyle name="Accent5" xfId="42"/>
    <cellStyle name="Accent6" xfId="43"/>
    <cellStyle name="Berekening" xfId="44"/>
    <cellStyle name="Controlecel" xfId="45"/>
    <cellStyle name="Euro" xfId="46"/>
    <cellStyle name="Gekoppelde cel" xfId="47"/>
    <cellStyle name="Goed" xfId="48"/>
    <cellStyle name="Invoer" xfId="49"/>
    <cellStyle name="Kop 1" xfId="50"/>
    <cellStyle name="Kop 2" xfId="51"/>
    <cellStyle name="Kop 3" xfId="52"/>
    <cellStyle name="Kop 4" xfId="53"/>
    <cellStyle name="Neutraal" xfId="54"/>
    <cellStyle name="Notitie 2" xfId="55"/>
    <cellStyle name="Ongeldig" xfId="56"/>
    <cellStyle name="Standaard 2" xfId="57"/>
    <cellStyle name="Standaard 3" xfId="58"/>
    <cellStyle name="Standaard 4" xfId="59"/>
    <cellStyle name="Titel" xfId="60"/>
    <cellStyle name="Totaal" xfId="61"/>
    <cellStyle name="Uitvoer" xfId="62"/>
    <cellStyle name="Verklarende tekst" xfId="63"/>
    <cellStyle name="Waarschuwingstekst" xfId="64"/>
    <cellStyle name="20% - Accent1 2" xfId="65"/>
    <cellStyle name="40% - Accent1 2" xfId="66"/>
    <cellStyle name="20% - Accent2 2" xfId="67"/>
    <cellStyle name="40% - Accent2 2" xfId="68"/>
    <cellStyle name="20% - Accent3 2" xfId="69"/>
    <cellStyle name="40% - Accent3 2" xfId="70"/>
    <cellStyle name="20% - Accent4 2" xfId="71"/>
    <cellStyle name="40% - Accent4 2" xfId="72"/>
    <cellStyle name="20% - Accent5 2" xfId="73"/>
    <cellStyle name="40% - Accent5 2" xfId="74"/>
    <cellStyle name="20% - Accent6 2" xfId="75"/>
    <cellStyle name="40% - Accent6 2" xfId="76"/>
    <cellStyle name="Notitie 2 2" xfId="77"/>
    <cellStyle name="Standaard 3 2" xfId="78"/>
    <cellStyle name="Standaard 4 2" xfId="79"/>
    <cellStyle name="Standaard 5" xfId="80"/>
    <cellStyle name="Standaard 6" xfId="81"/>
    <cellStyle name="Euro 2" xfId="82"/>
    <cellStyle name="Standaard 7" xfId="83"/>
    <cellStyle name="Standaard 8" xfId="84"/>
    <cellStyle name="Standaard 9" xfId="85"/>
    <cellStyle name="20% - Accent1 3" xfId="86"/>
    <cellStyle name="40% - Accent1 3" xfId="87"/>
    <cellStyle name="20% - Accent2 3" xfId="88"/>
    <cellStyle name="40% - Accent2 3" xfId="89"/>
    <cellStyle name="20% - Accent3 3" xfId="90"/>
    <cellStyle name="40% - Accent3 3" xfId="91"/>
    <cellStyle name="20% - Accent4 3" xfId="92"/>
    <cellStyle name="40% - Accent4 3" xfId="93"/>
    <cellStyle name="20% - Accent5 3" xfId="94"/>
    <cellStyle name="40% - Accent5 3" xfId="95"/>
    <cellStyle name="20% - Accent6 3" xfId="96"/>
    <cellStyle name="40% - Accent6 3" xfId="97"/>
    <cellStyle name="Standaard 10" xfId="98"/>
    <cellStyle name="Euro 3" xfId="99"/>
    <cellStyle name="Notitie 2 3" xfId="100"/>
    <cellStyle name="Standaard 3 3" xfId="101"/>
    <cellStyle name="Standaard 4 3" xfId="102"/>
    <cellStyle name="20% - Accent1 2 2" xfId="103"/>
    <cellStyle name="40% - Accent1 2 2" xfId="104"/>
    <cellStyle name="20% - Accent2 2 2" xfId="105"/>
    <cellStyle name="40% - Accent2 2 2" xfId="106"/>
    <cellStyle name="20% - Accent3 2 2" xfId="107"/>
    <cellStyle name="40% - Accent3 2 2" xfId="108"/>
    <cellStyle name="20% - Accent4 2 2" xfId="109"/>
    <cellStyle name="40% - Accent4 2 2" xfId="110"/>
    <cellStyle name="20% - Accent5 2 2" xfId="111"/>
    <cellStyle name="40% - Accent5 2 2" xfId="112"/>
    <cellStyle name="20% - Accent6 2 2" xfId="113"/>
    <cellStyle name="40% - Accent6 2 2" xfId="114"/>
    <cellStyle name="Notitie 2 2 2" xfId="115"/>
    <cellStyle name="Standaard 3 2 2" xfId="116"/>
    <cellStyle name="Standaard 4 2 2" xfId="117"/>
    <cellStyle name="Standaard 6 2" xfId="118"/>
    <cellStyle name="Euro 2 2" xfId="119"/>
    <cellStyle name="Standaard 7 2" xfId="120"/>
    <cellStyle name="Standaard 8 2" xfId="121"/>
    <cellStyle name="Standaard 9 2" xfId="122"/>
    <cellStyle name="20% - Accent1 4" xfId="123"/>
    <cellStyle name="40% - Accent1 4" xfId="124"/>
    <cellStyle name="20% - Accent2 4" xfId="125"/>
    <cellStyle name="40% - Accent2 4" xfId="126"/>
    <cellStyle name="20% - Accent3 4" xfId="127"/>
    <cellStyle name="40% - Accent3 4" xfId="128"/>
    <cellStyle name="20% - Accent4 4" xfId="129"/>
    <cellStyle name="40% - Accent4 4" xfId="130"/>
    <cellStyle name="20% - Accent5 4" xfId="131"/>
    <cellStyle name="40% - Accent5 4" xfId="132"/>
    <cellStyle name="20% - Accent6 4" xfId="133"/>
    <cellStyle name="40% - Accent6 4" xfId="134"/>
    <cellStyle name="Notitie 2 4" xfId="135"/>
    <cellStyle name="Standaard 3 4" xfId="136"/>
    <cellStyle name="Standaard 4 4" xfId="137"/>
    <cellStyle name="20% - Accent1 2 3" xfId="138"/>
    <cellStyle name="40% - Accent1 2 3" xfId="139"/>
    <cellStyle name="20% - Accent2 2 3" xfId="140"/>
    <cellStyle name="40% - Accent2 2 3" xfId="141"/>
    <cellStyle name="20% - Accent3 2 3" xfId="142"/>
    <cellStyle name="40% - Accent3 2 3" xfId="143"/>
    <cellStyle name="20% - Accent4 2 3" xfId="144"/>
    <cellStyle name="40% - Accent4 2 3" xfId="145"/>
    <cellStyle name="20% - Accent5 2 3" xfId="146"/>
    <cellStyle name="40% - Accent5 2 3" xfId="147"/>
    <cellStyle name="20% - Accent6 2 3" xfId="148"/>
    <cellStyle name="40% - Accent6 2 3" xfId="149"/>
    <cellStyle name="Notitie 2 2 3" xfId="150"/>
    <cellStyle name="Standaard 3 2 3" xfId="151"/>
    <cellStyle name="Standaard 4 2 3" xfId="152"/>
    <cellStyle name="Standaard 6 3" xfId="153"/>
    <cellStyle name="Standaard 7 3" xfId="154"/>
    <cellStyle name="Standaard 8 3" xfId="155"/>
    <cellStyle name="Standaard 9 3" xfId="156"/>
    <cellStyle name="20% - Accent1 3 2" xfId="157"/>
    <cellStyle name="40% - Accent1 3 2" xfId="158"/>
    <cellStyle name="20% - Accent2 3 2" xfId="159"/>
    <cellStyle name="40% - Accent2 3 2" xfId="160"/>
    <cellStyle name="20% - Accent3 3 2" xfId="161"/>
    <cellStyle name="40% - Accent3 3 2" xfId="162"/>
    <cellStyle name="20% - Accent4 3 2" xfId="163"/>
    <cellStyle name="40% - Accent4 3 2" xfId="164"/>
    <cellStyle name="20% - Accent5 3 2" xfId="165"/>
    <cellStyle name="40% - Accent5 3 2" xfId="166"/>
    <cellStyle name="20% - Accent6 3 2" xfId="167"/>
    <cellStyle name="40% - Accent6 3 2" xfId="168"/>
    <cellStyle name="Notitie 2 3 2" xfId="169"/>
    <cellStyle name="Standaard 3 3 2" xfId="170"/>
    <cellStyle name="Standaard 4 3 2" xfId="171"/>
    <cellStyle name="20% - Accent1 2 2 2" xfId="172"/>
    <cellStyle name="40% - Accent1 2 2 2" xfId="173"/>
    <cellStyle name="20% - Accent2 2 2 2" xfId="174"/>
    <cellStyle name="40% - Accent2 2 2 2" xfId="175"/>
    <cellStyle name="20% - Accent3 2 2 2" xfId="176"/>
    <cellStyle name="40% - Accent3 2 2 2" xfId="177"/>
    <cellStyle name="20% - Accent4 2 2 2" xfId="178"/>
    <cellStyle name="40% - Accent4 2 2 2" xfId="179"/>
    <cellStyle name="20% - Accent5 2 2 2" xfId="180"/>
    <cellStyle name="40% - Accent5 2 2 2" xfId="181"/>
    <cellStyle name="20% - Accent6 2 2 2" xfId="182"/>
    <cellStyle name="40% - Accent6 2 2 2" xfId="183"/>
    <cellStyle name="Notitie 2 2 2 2" xfId="184"/>
    <cellStyle name="Standaard 3 2 2 2" xfId="185"/>
    <cellStyle name="Standaard 4 2 2 2" xfId="186"/>
    <cellStyle name="Standaard 6 2 2" xfId="187"/>
    <cellStyle name="Standaard 7 2 2" xfId="188"/>
    <cellStyle name="Standaard 8 2 2" xfId="189"/>
    <cellStyle name="Standaard 9 2 2" xfId="19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tabSelected="1" workbookViewId="0" topLeftCell="A1">
      <selection activeCell="C2" sqref="C2"/>
    </sheetView>
  </sheetViews>
  <sheetFormatPr defaultColWidth="9.140625" defaultRowHeight="12.75"/>
  <cols>
    <col min="1" max="1" width="3.57421875" style="0" customWidth="1"/>
    <col min="2" max="2" width="18.28125" style="0" bestFit="1" customWidth="1"/>
  </cols>
  <sheetData>
    <row r="1" ht="12.75">
      <c r="A1" s="3" t="s">
        <v>125</v>
      </c>
    </row>
    <row r="2" spans="1:3" ht="12.75">
      <c r="A2">
        <v>1</v>
      </c>
      <c r="B2" t="s">
        <v>91</v>
      </c>
      <c r="C2" s="56"/>
    </row>
    <row r="3" spans="1:3" ht="12.75">
      <c r="A3">
        <v>2</v>
      </c>
      <c r="B3" s="49" t="s">
        <v>91</v>
      </c>
      <c r="C3" s="56"/>
    </row>
    <row r="4" spans="1:3" ht="12.75">
      <c r="A4">
        <v>3</v>
      </c>
      <c r="B4" s="49" t="s">
        <v>91</v>
      </c>
      <c r="C4" s="56"/>
    </row>
    <row r="5" spans="1:3" ht="12.75">
      <c r="A5">
        <v>4</v>
      </c>
      <c r="B5" s="49" t="s">
        <v>91</v>
      </c>
      <c r="C5" s="56"/>
    </row>
    <row r="6" spans="1:3" ht="12.75">
      <c r="A6">
        <v>5</v>
      </c>
      <c r="B6" s="49" t="s">
        <v>91</v>
      </c>
      <c r="C6" s="56"/>
    </row>
    <row r="7" spans="1:3" ht="12.75">
      <c r="A7">
        <v>6</v>
      </c>
      <c r="B7" s="49" t="s">
        <v>91</v>
      </c>
      <c r="C7" s="56"/>
    </row>
    <row r="9" ht="12.75">
      <c r="B9" s="4" t="s">
        <v>92</v>
      </c>
    </row>
    <row r="10" spans="1:2" s="49" customFormat="1" ht="12.75">
      <c r="A10" s="3" t="s">
        <v>89</v>
      </c>
      <c r="B10" s="4" t="s">
        <v>106</v>
      </c>
    </row>
    <row r="11" spans="1:2" s="49" customFormat="1" ht="12.75">
      <c r="A11" s="3" t="s">
        <v>93</v>
      </c>
      <c r="B11" s="3" t="s">
        <v>103</v>
      </c>
    </row>
    <row r="12" spans="1:2" s="49" customFormat="1" ht="12.75">
      <c r="A12" s="3"/>
      <c r="B12" s="3" t="s">
        <v>104</v>
      </c>
    </row>
    <row r="13" spans="1:2" s="49" customFormat="1" ht="12.75">
      <c r="A13" s="3"/>
      <c r="B13" s="3" t="s">
        <v>94</v>
      </c>
    </row>
    <row r="14" spans="1:2" s="49" customFormat="1" ht="12.75">
      <c r="A14" s="3"/>
      <c r="B14" s="3" t="s">
        <v>314</v>
      </c>
    </row>
    <row r="15" spans="1:2" ht="12.75">
      <c r="A15" s="3" t="s">
        <v>95</v>
      </c>
      <c r="B15" s="3" t="s">
        <v>107</v>
      </c>
    </row>
    <row r="16" spans="1:2" ht="12.75">
      <c r="A16" s="3" t="s">
        <v>96</v>
      </c>
      <c r="B16" s="3" t="s">
        <v>97</v>
      </c>
    </row>
    <row r="17" ht="12.75">
      <c r="B17" s="3" t="s">
        <v>126</v>
      </c>
    </row>
    <row r="18" spans="1:2" ht="12.75">
      <c r="A18" s="3" t="s">
        <v>105</v>
      </c>
      <c r="B18" s="3" t="s">
        <v>124</v>
      </c>
    </row>
    <row r="19" ht="12.75">
      <c r="B19" s="3" t="s">
        <v>99</v>
      </c>
    </row>
    <row r="20" ht="12.75">
      <c r="B20" s="3" t="s">
        <v>98</v>
      </c>
    </row>
    <row r="21" ht="12.75">
      <c r="B21" s="3" t="s">
        <v>108</v>
      </c>
    </row>
  </sheetData>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16"/>
  <sheetViews>
    <sheetView workbookViewId="0" topLeftCell="A1"/>
  </sheetViews>
  <sheetFormatPr defaultColWidth="9.140625" defaultRowHeight="12.75"/>
  <cols>
    <col min="1" max="1" width="21.140625" style="0" customWidth="1"/>
    <col min="2" max="2" width="6.8515625" style="0" customWidth="1"/>
    <col min="3" max="3" width="3.8515625" style="0" customWidth="1"/>
    <col min="4" max="4" width="3.57421875" style="0" customWidth="1"/>
    <col min="5" max="5" width="3.8515625" style="0" customWidth="1"/>
    <col min="6" max="6" width="11.421875" style="0" bestFit="1" customWidth="1"/>
    <col min="7" max="7" width="3.57421875" style="0" bestFit="1" customWidth="1"/>
    <col min="8" max="8" width="2.28125" style="0" bestFit="1" customWidth="1"/>
    <col min="9" max="10" width="4.57421875" style="0" bestFit="1" customWidth="1"/>
    <col min="11" max="34" width="2.00390625" style="0" bestFit="1" customWidth="1"/>
  </cols>
  <sheetData>
    <row r="1" spans="1:11" ht="12.75" customHeight="1">
      <c r="A1" s="2" t="str">
        <f ca="1">IF(OFFSET(ruw!$E$1,F$2+ROUNDDOWN((ROW()-1)/6,0)*6,0)="","",OFFSET(ruw!$E$1,F$2+ROUNDDOWN((ROW()-1)/6,0)*6,0))</f>
        <v/>
      </c>
      <c r="B1" s="2" t="str">
        <f ca="1">IF(OFFSET(ruw!$F$1,F$2+ROUNDDOWN((ROW()-1)/6,0)*6,0)="","",OFFSET(ruw!$F$1,F$2+ROUNDDOWN((ROW()-1)/6,0)*6,0))</f>
        <v/>
      </c>
      <c r="C1" s="2" t="str">
        <f ca="1">IF(OFFSET(ruw!$G$1,F$2+ROUNDDOWN((ROW()-1)/6,0)*6,0)="","",OFFSET(ruw!$G$1,F$2+ROUNDDOWN((ROW()-1)/6,0)*6,0))</f>
        <v/>
      </c>
      <c r="E1" s="2"/>
      <c r="F1" s="49" t="s">
        <v>127</v>
      </c>
      <c r="G1" s="3" t="s">
        <v>88</v>
      </c>
      <c r="H1" s="3" t="s">
        <v>128</v>
      </c>
      <c r="K1" s="4"/>
    </row>
    <row r="2" spans="1:34" ht="12.75" customHeight="1">
      <c r="A2" s="2" t="str">
        <f ca="1">IF(OFFSET(ruw!$E$1,F$3+ROUNDDOWN((ROW()-1)/6,0)*6,0)="","",OFFSET(ruw!$E$1,F$3+ROUNDDOWN((ROW()-1)/6,0)*6,0))</f>
        <v/>
      </c>
      <c r="B2" s="2" t="str">
        <f ca="1">IF(OFFSET(ruw!$F$1,F$3+ROUNDDOWN((ROW()-1)/6,0)*6,0)="","",OFFSET(ruw!$F$1,F$3+ROUNDDOWN((ROW()-1)/6,0)*6,0))</f>
        <v/>
      </c>
      <c r="C2" s="2" t="str">
        <f ca="1">IF(OFFSET(ruw!$G$1,F$3+ROUNDDOWN((ROW()-1)/6,0)*6,0)="","",OFFSET(ruw!$G$1,F$3+ROUNDDOWN((ROW()-1)/6,0)*6,0))</f>
        <v/>
      </c>
      <c r="E2" s="2"/>
      <c r="F2" s="62">
        <f>_xlfn.IFERROR(VLOOKUP(H2,G:H,2,FALSE),40000)</f>
        <v>40000</v>
      </c>
      <c r="G2">
        <f>Loting!C2</f>
        <v>0</v>
      </c>
      <c r="H2">
        <v>1</v>
      </c>
      <c r="J2" s="51"/>
      <c r="Q2" s="49"/>
      <c r="R2" s="49"/>
      <c r="S2" s="49"/>
      <c r="T2" s="49"/>
      <c r="U2" s="49"/>
      <c r="V2" s="49"/>
      <c r="W2" s="49"/>
      <c r="X2" s="49"/>
      <c r="Y2" s="49"/>
      <c r="Z2" s="49"/>
      <c r="AA2" s="49"/>
      <c r="AB2" s="49"/>
      <c r="AC2" s="49"/>
      <c r="AD2" s="49"/>
      <c r="AE2" s="49"/>
      <c r="AF2" s="49"/>
      <c r="AG2" s="49"/>
      <c r="AH2" s="49"/>
    </row>
    <row r="3" spans="1:34" ht="12.75" customHeight="1">
      <c r="A3" s="2" t="str">
        <f ca="1">IF(OFFSET(ruw!$E$1,F$4+ROUNDDOWN((ROW()-1)/6,0)*6,0)="","",OFFSET(ruw!$E$1,F$4+ROUNDDOWN((ROW()-1)/6,0)*6,0))</f>
        <v/>
      </c>
      <c r="B3" s="2" t="str">
        <f ca="1">IF(OFFSET(ruw!$F$1,F$4+ROUNDDOWN((ROW()-1)/6,0)*6,0)="","",OFFSET(ruw!$F$1,F$4+ROUNDDOWN((ROW()-1)/6,0)*6,0))</f>
        <v/>
      </c>
      <c r="C3" s="2" t="str">
        <f ca="1">IF(OFFSET(ruw!$G$1,F$4+ROUNDDOWN((ROW()-1)/6,0)*6,0)="","",OFFSET(ruw!$G$1,F$4+ROUNDDOWN((ROW()-1)/6,0)*6,0))</f>
        <v/>
      </c>
      <c r="E3" s="2"/>
      <c r="F3" s="62">
        <f aca="true" t="shared" si="0" ref="F3:F7">_xlfn.IFERROR(VLOOKUP(H3,G:H,2,FALSE),40000)</f>
        <v>40000</v>
      </c>
      <c r="G3" s="49">
        <f>Loting!C3</f>
        <v>0</v>
      </c>
      <c r="H3">
        <v>2</v>
      </c>
      <c r="J3" s="51"/>
      <c r="Q3" s="49"/>
      <c r="R3" s="49"/>
      <c r="S3" s="49"/>
      <c r="T3" s="49"/>
      <c r="U3" s="49"/>
      <c r="V3" s="49"/>
      <c r="W3" s="49"/>
      <c r="X3" s="49"/>
      <c r="Y3" s="49"/>
      <c r="Z3" s="49"/>
      <c r="AA3" s="49"/>
      <c r="AB3" s="49"/>
      <c r="AC3" s="49"/>
      <c r="AD3" s="49"/>
      <c r="AE3" s="49"/>
      <c r="AF3" s="49"/>
      <c r="AG3" s="49"/>
      <c r="AH3" s="49"/>
    </row>
    <row r="4" spans="1:34" ht="12.75" customHeight="1">
      <c r="A4" s="2" t="str">
        <f ca="1">IF(OFFSET(ruw!$E$1,F$5+ROUNDDOWN((ROW()-1)/6,0)*6,0)="","",OFFSET(ruw!$E$1,F$5+ROUNDDOWN((ROW()-1)/6,0)*6,0))</f>
        <v/>
      </c>
      <c r="B4" s="2" t="str">
        <f ca="1">IF(OFFSET(ruw!$F$1,F$5+ROUNDDOWN((ROW()-1)/6,0)*6,0)="","",OFFSET(ruw!$F$1,F$5+ROUNDDOWN((ROW()-1)/6,0)*6,0))</f>
        <v/>
      </c>
      <c r="C4" s="2" t="str">
        <f ca="1">IF(OFFSET(ruw!$G$1,F$5+ROUNDDOWN((ROW()-1)/6,0)*6,0)="","",OFFSET(ruw!$G$1,F$5+ROUNDDOWN((ROW()-1)/6,0)*6,0))</f>
        <v/>
      </c>
      <c r="E4" s="2"/>
      <c r="F4" s="62">
        <f t="shared" si="0"/>
        <v>40000</v>
      </c>
      <c r="G4" s="49">
        <f>Loting!C4</f>
        <v>0</v>
      </c>
      <c r="H4">
        <v>3</v>
      </c>
      <c r="J4" s="51"/>
      <c r="Q4" s="49"/>
      <c r="R4" s="49"/>
      <c r="S4" s="49"/>
      <c r="T4" s="49"/>
      <c r="U4" s="49"/>
      <c r="V4" s="49"/>
      <c r="W4" s="49"/>
      <c r="X4" s="49"/>
      <c r="Y4" s="49"/>
      <c r="Z4" s="49"/>
      <c r="AA4" s="49"/>
      <c r="AB4" s="49"/>
      <c r="AC4" s="49"/>
      <c r="AD4" s="49"/>
      <c r="AE4" s="49"/>
      <c r="AF4" s="49"/>
      <c r="AG4" s="49"/>
      <c r="AH4" s="49"/>
    </row>
    <row r="5" spans="1:34" ht="12.75" customHeight="1">
      <c r="A5" s="2" t="str">
        <f ca="1">IF(OFFSET(ruw!$E$1,F$6+ROUNDDOWN((ROW()-1)/6,0)*6,0)="","",OFFSET(ruw!$E$1,F$6+ROUNDDOWN((ROW()-1)/6,0)*6,0))</f>
        <v/>
      </c>
      <c r="B5" s="2" t="str">
        <f ca="1">IF(OFFSET(ruw!$F$1,F$6+ROUNDDOWN((ROW()-1)/6,0)*6,0)="","",OFFSET(ruw!$F$1,F$6+ROUNDDOWN((ROW()-1)/6,0)*6,0))</f>
        <v/>
      </c>
      <c r="C5" s="2" t="str">
        <f ca="1">IF(OFFSET(ruw!$G$1,F$6+ROUNDDOWN((ROW()-1)/6,0)*6,0)="","",OFFSET(ruw!$G$1,F$6+ROUNDDOWN((ROW()-1)/6,0)*6,0))</f>
        <v/>
      </c>
      <c r="E5" s="2"/>
      <c r="F5" s="62">
        <f t="shared" si="0"/>
        <v>40000</v>
      </c>
      <c r="G5" s="49">
        <f>Loting!C5</f>
        <v>0</v>
      </c>
      <c r="H5">
        <v>4</v>
      </c>
      <c r="J5" s="51"/>
      <c r="Q5" s="49"/>
      <c r="R5" s="49"/>
      <c r="S5" s="49"/>
      <c r="T5" s="49"/>
      <c r="U5" s="49"/>
      <c r="V5" s="49"/>
      <c r="W5" s="49"/>
      <c r="X5" s="49"/>
      <c r="Y5" s="49"/>
      <c r="Z5" s="49"/>
      <c r="AA5" s="49"/>
      <c r="AB5" s="49"/>
      <c r="AC5" s="49"/>
      <c r="AD5" s="49"/>
      <c r="AE5" s="49"/>
      <c r="AF5" s="49"/>
      <c r="AG5" s="49"/>
      <c r="AH5" s="49"/>
    </row>
    <row r="6" spans="1:10" ht="12.75" customHeight="1">
      <c r="A6" s="2" t="str">
        <f ca="1">IF(OFFSET(ruw!$E$1,F$7+ROUNDDOWN((ROW()-1)/6,0)*6,0)="","",OFFSET(ruw!$E$1,F$7+ROUNDDOWN((ROW()-1)/6,0)*6,0))</f>
        <v/>
      </c>
      <c r="B6" s="2" t="str">
        <f ca="1">IF(OFFSET(ruw!$F$1,F$7+ROUNDDOWN((ROW()-1)/6,0)*6,0)="","",OFFSET(ruw!$F$1,F$7+ROUNDDOWN((ROW()-1)/6,0)*6,0))</f>
        <v/>
      </c>
      <c r="C6" s="2" t="str">
        <f ca="1">IF(OFFSET(ruw!$G$1,F$7+ROUNDDOWN((ROW()-1)/6,0)*6,0)="","",OFFSET(ruw!$G$1,F$7+ROUNDDOWN((ROW()-1)/6,0)*6,0))</f>
        <v/>
      </c>
      <c r="E6" s="2"/>
      <c r="F6" s="62">
        <f t="shared" si="0"/>
        <v>40000</v>
      </c>
      <c r="G6" s="49">
        <f>Loting!C6</f>
        <v>0</v>
      </c>
      <c r="H6">
        <v>5</v>
      </c>
      <c r="J6" s="51"/>
    </row>
    <row r="7" spans="1:10" ht="12.75" customHeight="1">
      <c r="A7" s="2" t="str">
        <f ca="1">IF(OFFSET(ruw!$E$1,F$2+ROUNDDOWN((ROW()-1)/6,0)*6,0)="","",OFFSET(ruw!$E$1,F$2+ROUNDDOWN((ROW()-1)/6,0)*6,0))</f>
        <v/>
      </c>
      <c r="B7" s="2" t="str">
        <f ca="1">IF(OFFSET(ruw!$F$1,F$2+ROUNDDOWN((ROW()-1)/6,0)*6,0)="","",OFFSET(ruw!$F$1,F$2+ROUNDDOWN((ROW()-1)/6,0)*6,0))</f>
        <v/>
      </c>
      <c r="C7" s="2" t="str">
        <f ca="1">IF(OFFSET(ruw!$G$1,F$2+ROUNDDOWN((ROW()-1)/6,0)*6,0)="","",OFFSET(ruw!$G$1,F$2+ROUNDDOWN((ROW()-1)/6,0)*6,0))</f>
        <v/>
      </c>
      <c r="E7" s="2"/>
      <c r="F7" s="62">
        <f t="shared" si="0"/>
        <v>40000</v>
      </c>
      <c r="G7" s="49">
        <f>Loting!C7</f>
        <v>0</v>
      </c>
      <c r="H7">
        <v>6</v>
      </c>
      <c r="J7" s="51"/>
    </row>
    <row r="8" spans="1:6" ht="12.75" customHeight="1">
      <c r="A8" s="2" t="str">
        <f ca="1">IF(OFFSET(ruw!$E$1,F$3+ROUNDDOWN((ROW()-1)/6,0)*6,0)="","",OFFSET(ruw!$E$1,F$3+ROUNDDOWN((ROW()-1)/6,0)*6,0))</f>
        <v/>
      </c>
      <c r="B8" s="2" t="str">
        <f ca="1">IF(OFFSET(ruw!$F$1,F$3+ROUNDDOWN((ROW()-1)/6,0)*6,0)="","",OFFSET(ruw!$F$1,F$3+ROUNDDOWN((ROW()-1)/6,0)*6,0))</f>
        <v/>
      </c>
      <c r="C8" s="2" t="str">
        <f ca="1">IF(OFFSET(ruw!$G$1,F$3+ROUNDDOWN((ROW()-1)/6,0)*6,0)="","",OFFSET(ruw!$G$1,F$3+ROUNDDOWN((ROW()-1)/6,0)*6,0))</f>
        <v/>
      </c>
      <c r="E8" s="2"/>
      <c r="F8" s="3"/>
    </row>
    <row r="9" spans="1:6" ht="12.75" customHeight="1">
      <c r="A9" s="2" t="str">
        <f ca="1">IF(OFFSET(ruw!$E$1,F$4+ROUNDDOWN((ROW()-1)/6,0)*6,0)="","",OFFSET(ruw!$E$1,F$4+ROUNDDOWN((ROW()-1)/6,0)*6,0))</f>
        <v/>
      </c>
      <c r="B9" s="2" t="str">
        <f ca="1">IF(OFFSET(ruw!$F$1,F$4+ROUNDDOWN((ROW()-1)/6,0)*6,0)="","",OFFSET(ruw!$F$1,F$4+ROUNDDOWN((ROW()-1)/6,0)*6,0))</f>
        <v/>
      </c>
      <c r="C9" s="2" t="str">
        <f ca="1">IF(OFFSET(ruw!$G$1,F$4+ROUNDDOWN((ROW()-1)/6,0)*6,0)="","",OFFSET(ruw!$G$1,F$4+ROUNDDOWN((ROW()-1)/6,0)*6,0))</f>
        <v/>
      </c>
      <c r="F9" s="3"/>
    </row>
    <row r="10" spans="1:3" ht="12.75" customHeight="1">
      <c r="A10" s="2" t="str">
        <f ca="1">IF(OFFSET(ruw!$E$1,F$5+ROUNDDOWN((ROW()-1)/6,0)*6,0)="","",OFFSET(ruw!$E$1,F$5+ROUNDDOWN((ROW()-1)/6,0)*6,0))</f>
        <v/>
      </c>
      <c r="B10" s="2" t="str">
        <f ca="1">IF(OFFSET(ruw!$F$1,F$5+ROUNDDOWN((ROW()-1)/6,0)*6,0)="","",OFFSET(ruw!$F$1,F$5+ROUNDDOWN((ROW()-1)/6,0)*6,0))</f>
        <v/>
      </c>
      <c r="C10" s="2" t="str">
        <f ca="1">IF(OFFSET(ruw!$G$1,F$5+ROUNDDOWN((ROW()-1)/6,0)*6,0)="","",OFFSET(ruw!$G$1,F$5+ROUNDDOWN((ROW()-1)/6,0)*6,0))</f>
        <v/>
      </c>
    </row>
    <row r="11" spans="1:3" ht="12.75" customHeight="1">
      <c r="A11" s="2" t="str">
        <f ca="1">IF(OFFSET(ruw!$E$1,F$6+ROUNDDOWN((ROW()-1)/6,0)*6,0)="","",OFFSET(ruw!$E$1,F$6+ROUNDDOWN((ROW()-1)/6,0)*6,0))</f>
        <v/>
      </c>
      <c r="B11" s="2" t="str">
        <f ca="1">IF(OFFSET(ruw!$F$1,F$6+ROUNDDOWN((ROW()-1)/6,0)*6,0)="","",OFFSET(ruw!$F$1,F$6+ROUNDDOWN((ROW()-1)/6,0)*6,0))</f>
        <v/>
      </c>
      <c r="C11" s="2" t="str">
        <f ca="1">IF(OFFSET(ruw!$G$1,F$6+ROUNDDOWN((ROW()-1)/6,0)*6,0)="","",OFFSET(ruw!$G$1,F$6+ROUNDDOWN((ROW()-1)/6,0)*6,0))</f>
        <v/>
      </c>
    </row>
    <row r="12" spans="1:3" ht="12.75" customHeight="1">
      <c r="A12" s="2" t="str">
        <f ca="1">IF(OFFSET(ruw!$E$1,F$7+ROUNDDOWN((ROW()-1)/6,0)*6,0)="","",OFFSET(ruw!$E$1,F$7+ROUNDDOWN((ROW()-1)/6,0)*6,0))</f>
        <v/>
      </c>
      <c r="B12" s="2" t="str">
        <f ca="1">IF(OFFSET(ruw!$F$1,F$7+ROUNDDOWN((ROW()-1)/6,0)*6,0)="","",OFFSET(ruw!$F$1,F$7+ROUNDDOWN((ROW()-1)/6,0)*6,0))</f>
        <v/>
      </c>
      <c r="C12" s="2" t="str">
        <f ca="1">IF(OFFSET(ruw!$G$1,F$7+ROUNDDOWN((ROW()-1)/6,0)*6,0)="","",OFFSET(ruw!$G$1,F$7+ROUNDDOWN((ROW()-1)/6,0)*6,0))</f>
        <v/>
      </c>
    </row>
    <row r="13" spans="1:5" ht="12.75" customHeight="1">
      <c r="A13" s="2" t="str">
        <f ca="1">IF(OFFSET(ruw!$E$1,F$2+ROUNDDOWN((ROW()-1)/6,0)*6,0)="","",OFFSET(ruw!$E$1,F$2+ROUNDDOWN((ROW()-1)/6,0)*6,0))</f>
        <v/>
      </c>
      <c r="B13" s="2" t="str">
        <f ca="1">IF(OFFSET(ruw!$F$1,F$2+ROUNDDOWN((ROW()-1)/6,0)*6,0)="","",OFFSET(ruw!$F$1,F$2+ROUNDDOWN((ROW()-1)/6,0)*6,0))</f>
        <v/>
      </c>
      <c r="C13" s="2" t="str">
        <f ca="1">IF(OFFSET(ruw!$G$1,F$2+ROUNDDOWN((ROW()-1)/6,0)*6,0)="","",OFFSET(ruw!$G$1,F$2+ROUNDDOWN((ROW()-1)/6,0)*6,0))</f>
        <v/>
      </c>
      <c r="E13" s="2"/>
    </row>
    <row r="14" spans="1:5" ht="12.75" customHeight="1">
      <c r="A14" s="2" t="str">
        <f ca="1">IF(OFFSET(ruw!$E$1,F$3+ROUNDDOWN((ROW()-1)/6,0)*6,0)="","",OFFSET(ruw!$E$1,F$3+ROUNDDOWN((ROW()-1)/6,0)*6,0))</f>
        <v/>
      </c>
      <c r="B14" s="2" t="str">
        <f ca="1">IF(OFFSET(ruw!$F$1,F$3+ROUNDDOWN((ROW()-1)/6,0)*6,0)="","",OFFSET(ruw!$F$1,F$3+ROUNDDOWN((ROW()-1)/6,0)*6,0))</f>
        <v/>
      </c>
      <c r="C14" s="2" t="str">
        <f ca="1">IF(OFFSET(ruw!$G$1,F$3+ROUNDDOWN((ROW()-1)/6,0)*6,0)="","",OFFSET(ruw!$G$1,F$3+ROUNDDOWN((ROW()-1)/6,0)*6,0))</f>
        <v/>
      </c>
      <c r="E14" s="2"/>
    </row>
    <row r="15" spans="1:5" ht="12.75" customHeight="1">
      <c r="A15" s="2" t="str">
        <f ca="1">IF(OFFSET(ruw!$E$1,F$4+ROUNDDOWN((ROW()-1)/6,0)*6,0)="","",OFFSET(ruw!$E$1,F$4+ROUNDDOWN((ROW()-1)/6,0)*6,0))</f>
        <v/>
      </c>
      <c r="B15" s="2" t="str">
        <f ca="1">IF(OFFSET(ruw!$F$1,F$4+ROUNDDOWN((ROW()-1)/6,0)*6,0)="","",OFFSET(ruw!$F$1,F$4+ROUNDDOWN((ROW()-1)/6,0)*6,0))</f>
        <v/>
      </c>
      <c r="C15" s="2" t="str">
        <f ca="1">IF(OFFSET(ruw!$G$1,F$4+ROUNDDOWN((ROW()-1)/6,0)*6,0)="","",OFFSET(ruw!$G$1,F$4+ROUNDDOWN((ROW()-1)/6,0)*6,0))</f>
        <v/>
      </c>
      <c r="E15" s="2"/>
    </row>
    <row r="16" spans="1:5" ht="12.75" customHeight="1">
      <c r="A16" s="2" t="str">
        <f ca="1">IF(OFFSET(ruw!$E$1,F$5+ROUNDDOWN((ROW()-1)/6,0)*6,0)="","",OFFSET(ruw!$E$1,F$5+ROUNDDOWN((ROW()-1)/6,0)*6,0))</f>
        <v/>
      </c>
      <c r="B16" s="2" t="str">
        <f ca="1">IF(OFFSET(ruw!$F$1,F$5+ROUNDDOWN((ROW()-1)/6,0)*6,0)="","",OFFSET(ruw!$F$1,F$5+ROUNDDOWN((ROW()-1)/6,0)*6,0))</f>
        <v/>
      </c>
      <c r="C16" s="2" t="str">
        <f ca="1">IF(OFFSET(ruw!$G$1,F$5+ROUNDDOWN((ROW()-1)/6,0)*6,0)="","",OFFSET(ruw!$G$1,F$5+ROUNDDOWN((ROW()-1)/6,0)*6,0))</f>
        <v/>
      </c>
      <c r="E16" s="2"/>
    </row>
    <row r="17" spans="1:5" ht="12.75" customHeight="1">
      <c r="A17" s="2" t="str">
        <f ca="1">IF(OFFSET(ruw!$E$1,F$6+ROUNDDOWN((ROW()-1)/6,0)*6,0)="","",OFFSET(ruw!$E$1,F$6+ROUNDDOWN((ROW()-1)/6,0)*6,0))</f>
        <v/>
      </c>
      <c r="B17" s="2" t="str">
        <f ca="1">IF(OFFSET(ruw!$F$1,F$6+ROUNDDOWN((ROW()-1)/6,0)*6,0)="","",OFFSET(ruw!$F$1,F$6+ROUNDDOWN((ROW()-1)/6,0)*6,0))</f>
        <v/>
      </c>
      <c r="C17" s="2" t="str">
        <f ca="1">IF(OFFSET(ruw!$G$1,F$6+ROUNDDOWN((ROW()-1)/6,0)*6,0)="","",OFFSET(ruw!$G$1,F$6+ROUNDDOWN((ROW()-1)/6,0)*6,0))</f>
        <v/>
      </c>
      <c r="E17" s="2"/>
    </row>
    <row r="18" spans="1:5" ht="12.75" customHeight="1">
      <c r="A18" s="2" t="str">
        <f ca="1">IF(OFFSET(ruw!$E$1,F$7+ROUNDDOWN((ROW()-1)/6,0)*6,0)="","",OFFSET(ruw!$E$1,F$7+ROUNDDOWN((ROW()-1)/6,0)*6,0))</f>
        <v/>
      </c>
      <c r="B18" s="2" t="str">
        <f ca="1">IF(OFFSET(ruw!$F$1,F$7+ROUNDDOWN((ROW()-1)/6,0)*6,0)="","",OFFSET(ruw!$F$1,F$7+ROUNDDOWN((ROW()-1)/6,0)*6,0))</f>
        <v/>
      </c>
      <c r="C18" s="2" t="str">
        <f ca="1">IF(OFFSET(ruw!$G$1,F$7+ROUNDDOWN((ROW()-1)/6,0)*6,0)="","",OFFSET(ruw!$G$1,F$7+ROUNDDOWN((ROW()-1)/6,0)*6,0))</f>
        <v/>
      </c>
      <c r="E18" s="2"/>
    </row>
    <row r="19" spans="1:5" ht="12.75" customHeight="1">
      <c r="A19" s="2" t="str">
        <f ca="1">IF(OFFSET(ruw!$E$1,F$2+ROUNDDOWN((ROW()-1)/6,0)*6,0)="","",OFFSET(ruw!$E$1,F$2+ROUNDDOWN((ROW()-1)/6,0)*6,0))</f>
        <v/>
      </c>
      <c r="B19" s="2" t="str">
        <f ca="1">IF(OFFSET(ruw!$F$1,F$2+ROUNDDOWN((ROW()-1)/6,0)*6,0)="","",OFFSET(ruw!$F$1,F$2+ROUNDDOWN((ROW()-1)/6,0)*6,0))</f>
        <v/>
      </c>
      <c r="C19" s="2" t="str">
        <f ca="1">IF(OFFSET(ruw!$G$1,F$2+ROUNDDOWN((ROW()-1)/6,0)*6,0)="","",OFFSET(ruw!$G$1,F$2+ROUNDDOWN((ROW()-1)/6,0)*6,0))</f>
        <v/>
      </c>
      <c r="E19" s="2"/>
    </row>
    <row r="20" spans="1:5" ht="12.75" customHeight="1">
      <c r="A20" s="2" t="str">
        <f ca="1">IF(OFFSET(ruw!$E$1,F$3+ROUNDDOWN((ROW()-1)/6,0)*6,0)="","",OFFSET(ruw!$E$1,F$3+ROUNDDOWN((ROW()-1)/6,0)*6,0))</f>
        <v/>
      </c>
      <c r="B20" s="2" t="str">
        <f ca="1">IF(OFFSET(ruw!$F$1,F$3+ROUNDDOWN((ROW()-1)/6,0)*6,0)="","",OFFSET(ruw!$F$1,F$3+ROUNDDOWN((ROW()-1)/6,0)*6,0))</f>
        <v/>
      </c>
      <c r="C20" s="2" t="str">
        <f ca="1">IF(OFFSET(ruw!$G$1,F$3+ROUNDDOWN((ROW()-1)/6,0)*6,0)="","",OFFSET(ruw!$G$1,F$3+ROUNDDOWN((ROW()-1)/6,0)*6,0))</f>
        <v/>
      </c>
      <c r="E20" s="2"/>
    </row>
    <row r="21" spans="1:5" ht="12.75" customHeight="1">
      <c r="A21" s="2" t="str">
        <f ca="1">IF(OFFSET(ruw!$E$1,F$4+ROUNDDOWN((ROW()-1)/6,0)*6,0)="","",OFFSET(ruw!$E$1,F$4+ROUNDDOWN((ROW()-1)/6,0)*6,0))</f>
        <v/>
      </c>
      <c r="B21" s="2" t="str">
        <f ca="1">IF(OFFSET(ruw!$F$1,F$4+ROUNDDOWN((ROW()-1)/6,0)*6,0)="","",OFFSET(ruw!$F$1,F$4+ROUNDDOWN((ROW()-1)/6,0)*6,0))</f>
        <v/>
      </c>
      <c r="C21" s="2" t="str">
        <f ca="1">IF(OFFSET(ruw!$G$1,F$4+ROUNDDOWN((ROW()-1)/6,0)*6,0)="","",OFFSET(ruw!$G$1,F$4+ROUNDDOWN((ROW()-1)/6,0)*6,0))</f>
        <v/>
      </c>
      <c r="E21" s="2"/>
    </row>
    <row r="22" spans="1:5" ht="12.75" customHeight="1">
      <c r="A22" s="2" t="str">
        <f ca="1">IF(OFFSET(ruw!$E$1,F$5+ROUNDDOWN((ROW()-1)/6,0)*6,0)="","",OFFSET(ruw!$E$1,F$5+ROUNDDOWN((ROW()-1)/6,0)*6,0))</f>
        <v/>
      </c>
      <c r="B22" s="2" t="str">
        <f ca="1">IF(OFFSET(ruw!$F$1,F$5+ROUNDDOWN((ROW()-1)/6,0)*6,0)="","",OFFSET(ruw!$F$1,F$5+ROUNDDOWN((ROW()-1)/6,0)*6,0))</f>
        <v/>
      </c>
      <c r="C22" s="2" t="str">
        <f ca="1">IF(OFFSET(ruw!$G$1,F$5+ROUNDDOWN((ROW()-1)/6,0)*6,0)="","",OFFSET(ruw!$G$1,F$5+ROUNDDOWN((ROW()-1)/6,0)*6,0))</f>
        <v/>
      </c>
      <c r="E22" s="2"/>
    </row>
    <row r="23" spans="1:5" ht="12.75" customHeight="1">
      <c r="A23" s="2" t="str">
        <f ca="1">IF(OFFSET(ruw!$E$1,F$6+ROUNDDOWN((ROW()-1)/6,0)*6,0)="","",OFFSET(ruw!$E$1,F$6+ROUNDDOWN((ROW()-1)/6,0)*6,0))</f>
        <v/>
      </c>
      <c r="B23" s="2" t="str">
        <f ca="1">IF(OFFSET(ruw!$F$1,F$6+ROUNDDOWN((ROW()-1)/6,0)*6,0)="","",OFFSET(ruw!$F$1,F$6+ROUNDDOWN((ROW()-1)/6,0)*6,0))</f>
        <v/>
      </c>
      <c r="C23" s="2" t="str">
        <f ca="1">IF(OFFSET(ruw!$G$1,F$6+ROUNDDOWN((ROW()-1)/6,0)*6,0)="","",OFFSET(ruw!$G$1,F$6+ROUNDDOWN((ROW()-1)/6,0)*6,0))</f>
        <v/>
      </c>
      <c r="E23" s="2"/>
    </row>
    <row r="24" spans="1:5" ht="12.75" customHeight="1">
      <c r="A24" s="2" t="str">
        <f ca="1">IF(OFFSET(ruw!$E$1,F$7+ROUNDDOWN((ROW()-1)/6,0)*6,0)="","",OFFSET(ruw!$E$1,F$7+ROUNDDOWN((ROW()-1)/6,0)*6,0))</f>
        <v/>
      </c>
      <c r="B24" s="2" t="str">
        <f ca="1">IF(OFFSET(ruw!$F$1,F$7+ROUNDDOWN((ROW()-1)/6,0)*6,0)="","",OFFSET(ruw!$F$1,F$7+ROUNDDOWN((ROW()-1)/6,0)*6,0))</f>
        <v/>
      </c>
      <c r="C24" s="2" t="str">
        <f ca="1">IF(OFFSET(ruw!$G$1,F$7+ROUNDDOWN((ROW()-1)/6,0)*6,0)="","",OFFSET(ruw!$G$1,F$7+ROUNDDOWN((ROW()-1)/6,0)*6,0))</f>
        <v/>
      </c>
      <c r="E24" s="2"/>
    </row>
    <row r="25" spans="1:5" ht="12.75" customHeight="1">
      <c r="A25" s="2" t="str">
        <f ca="1">IF(OFFSET(ruw!$E$1,F$2+ROUNDDOWN((ROW()-1)/6,0)*6,0)="","",OFFSET(ruw!$E$1,F$2+ROUNDDOWN((ROW()-1)/6,0)*6,0))</f>
        <v/>
      </c>
      <c r="B25" s="2" t="str">
        <f ca="1">IF(OFFSET(ruw!$F$1,F$2+ROUNDDOWN((ROW()-1)/6,0)*6,0)="","",OFFSET(ruw!$F$1,F$2+ROUNDDOWN((ROW()-1)/6,0)*6,0))</f>
        <v/>
      </c>
      <c r="C25" s="2" t="str">
        <f ca="1">IF(OFFSET(ruw!$G$1,F$2+ROUNDDOWN((ROW()-1)/6,0)*6,0)="","",OFFSET(ruw!$G$1,F$2+ROUNDDOWN((ROW()-1)/6,0)*6,0))</f>
        <v/>
      </c>
      <c r="E25" s="2"/>
    </row>
    <row r="26" spans="1:5" ht="12.75" customHeight="1">
      <c r="A26" s="2" t="str">
        <f ca="1">IF(OFFSET(ruw!$E$1,F$3+ROUNDDOWN((ROW()-1)/6,0)*6,0)="","",OFFSET(ruw!$E$1,F$3+ROUNDDOWN((ROW()-1)/6,0)*6,0))</f>
        <v/>
      </c>
      <c r="B26" s="2" t="str">
        <f ca="1">IF(OFFSET(ruw!$F$1,F$3+ROUNDDOWN((ROW()-1)/6,0)*6,0)="","",OFFSET(ruw!$F$1,F$3+ROUNDDOWN((ROW()-1)/6,0)*6,0))</f>
        <v/>
      </c>
      <c r="C26" s="2" t="str">
        <f ca="1">IF(OFFSET(ruw!$G$1,F$3+ROUNDDOWN((ROW()-1)/6,0)*6,0)="","",OFFSET(ruw!$G$1,F$3+ROUNDDOWN((ROW()-1)/6,0)*6,0))</f>
        <v/>
      </c>
      <c r="E26" s="2"/>
    </row>
    <row r="27" spans="1:5" ht="12.75" customHeight="1">
      <c r="A27" s="2" t="str">
        <f ca="1">IF(OFFSET(ruw!$E$1,F$4+ROUNDDOWN((ROW()-1)/6,0)*6,0)="","",OFFSET(ruw!$E$1,F$4+ROUNDDOWN((ROW()-1)/6,0)*6,0))</f>
        <v/>
      </c>
      <c r="B27" s="2" t="str">
        <f ca="1">IF(OFFSET(ruw!$F$1,F$4+ROUNDDOWN((ROW()-1)/6,0)*6,0)="","",OFFSET(ruw!$F$1,F$4+ROUNDDOWN((ROW()-1)/6,0)*6,0))</f>
        <v/>
      </c>
      <c r="C27" s="2" t="str">
        <f ca="1">IF(OFFSET(ruw!$G$1,F$4+ROUNDDOWN((ROW()-1)/6,0)*6,0)="","",OFFSET(ruw!$G$1,F$4+ROUNDDOWN((ROW()-1)/6,0)*6,0))</f>
        <v/>
      </c>
      <c r="E27" s="2"/>
    </row>
    <row r="28" spans="1:5" ht="12.75" customHeight="1">
      <c r="A28" s="2" t="str">
        <f ca="1">IF(OFFSET(ruw!$E$1,F$5+ROUNDDOWN((ROW()-1)/6,0)*6,0)="","",OFFSET(ruw!$E$1,F$5+ROUNDDOWN((ROW()-1)/6,0)*6,0))</f>
        <v/>
      </c>
      <c r="B28" s="2" t="str">
        <f ca="1">IF(OFFSET(ruw!$F$1,F$5+ROUNDDOWN((ROW()-1)/6,0)*6,0)="","",OFFSET(ruw!$F$1,F$5+ROUNDDOWN((ROW()-1)/6,0)*6,0))</f>
        <v/>
      </c>
      <c r="C28" s="2" t="str">
        <f ca="1">IF(OFFSET(ruw!$G$1,F$5+ROUNDDOWN((ROW()-1)/6,0)*6,0)="","",OFFSET(ruw!$G$1,F$5+ROUNDDOWN((ROW()-1)/6,0)*6,0))</f>
        <v/>
      </c>
      <c r="E28" s="2"/>
    </row>
    <row r="29" spans="1:5" ht="12.75" customHeight="1">
      <c r="A29" s="2" t="str">
        <f ca="1">IF(OFFSET(ruw!$E$1,F$6+ROUNDDOWN((ROW()-1)/6,0)*6,0)="","",OFFSET(ruw!$E$1,F$6+ROUNDDOWN((ROW()-1)/6,0)*6,0))</f>
        <v/>
      </c>
      <c r="B29" s="2" t="str">
        <f ca="1">IF(OFFSET(ruw!$F$1,F$6+ROUNDDOWN((ROW()-1)/6,0)*6,0)="","",OFFSET(ruw!$F$1,F$6+ROUNDDOWN((ROW()-1)/6,0)*6,0))</f>
        <v/>
      </c>
      <c r="C29" s="2" t="str">
        <f ca="1">IF(OFFSET(ruw!$G$1,F$6+ROUNDDOWN((ROW()-1)/6,0)*6,0)="","",OFFSET(ruw!$G$1,F$6+ROUNDDOWN((ROW()-1)/6,0)*6,0))</f>
        <v/>
      </c>
      <c r="E29" s="2"/>
    </row>
    <row r="30" spans="1:5" ht="12.75" customHeight="1">
      <c r="A30" s="2" t="str">
        <f ca="1">IF(OFFSET(ruw!$E$1,F$7+ROUNDDOWN((ROW()-1)/6,0)*6,0)="","",OFFSET(ruw!$E$1,F$7+ROUNDDOWN((ROW()-1)/6,0)*6,0))</f>
        <v/>
      </c>
      <c r="B30" s="2" t="str">
        <f ca="1">IF(OFFSET(ruw!$F$1,F$7+ROUNDDOWN((ROW()-1)/6,0)*6,0)="","",OFFSET(ruw!$F$1,F$7+ROUNDDOWN((ROW()-1)/6,0)*6,0))</f>
        <v/>
      </c>
      <c r="C30" s="2" t="str">
        <f ca="1">IF(OFFSET(ruw!$G$1,F$7+ROUNDDOWN((ROW()-1)/6,0)*6,0)="","",OFFSET(ruw!$G$1,F$7+ROUNDDOWN((ROW()-1)/6,0)*6,0))</f>
        <v/>
      </c>
      <c r="E30" s="2"/>
    </row>
    <row r="31" spans="1:5" ht="12.75" customHeight="1">
      <c r="A31" s="2" t="str">
        <f ca="1">IF(OFFSET(ruw!$E$1,F$2+ROUNDDOWN((ROW()-1)/6,0)*6,0)="","",OFFSET(ruw!$E$1,F$2+ROUNDDOWN((ROW()-1)/6,0)*6,0))</f>
        <v/>
      </c>
      <c r="B31" s="2" t="str">
        <f ca="1">IF(OFFSET(ruw!$F$1,F$2+ROUNDDOWN((ROW()-1)/6,0)*6,0)="","",OFFSET(ruw!$F$1,F$2+ROUNDDOWN((ROW()-1)/6,0)*6,0))</f>
        <v/>
      </c>
      <c r="C31" s="2" t="str">
        <f ca="1">IF(OFFSET(ruw!$G$1,F$2+ROUNDDOWN((ROW()-1)/6,0)*6,0)="","",OFFSET(ruw!$G$1,F$2+ROUNDDOWN((ROW()-1)/6,0)*6,0))</f>
        <v/>
      </c>
      <c r="E31" s="2"/>
    </row>
    <row r="32" spans="1:5" ht="12.75" customHeight="1">
      <c r="A32" s="2" t="str">
        <f ca="1">IF(OFFSET(ruw!$E$1,F$3+ROUNDDOWN((ROW()-1)/6,0)*6,0)="","",OFFSET(ruw!$E$1,F$3+ROUNDDOWN((ROW()-1)/6,0)*6,0))</f>
        <v/>
      </c>
      <c r="B32" s="2" t="str">
        <f ca="1">IF(OFFSET(ruw!$F$1,F$3+ROUNDDOWN((ROW()-1)/6,0)*6,0)="","",OFFSET(ruw!$F$1,F$3+ROUNDDOWN((ROW()-1)/6,0)*6,0))</f>
        <v/>
      </c>
      <c r="C32" s="2" t="str">
        <f ca="1">IF(OFFSET(ruw!$G$1,F$3+ROUNDDOWN((ROW()-1)/6,0)*6,0)="","",OFFSET(ruw!$G$1,F$3+ROUNDDOWN((ROW()-1)/6,0)*6,0))</f>
        <v/>
      </c>
      <c r="E32" s="2"/>
    </row>
    <row r="33" spans="1:5" ht="12.75" customHeight="1">
      <c r="A33" s="2" t="str">
        <f ca="1">IF(OFFSET(ruw!$E$1,F$4+ROUNDDOWN((ROW()-1)/6,0)*6,0)="","",OFFSET(ruw!$E$1,F$4+ROUNDDOWN((ROW()-1)/6,0)*6,0))</f>
        <v/>
      </c>
      <c r="B33" s="2" t="str">
        <f ca="1">IF(OFFSET(ruw!$F$1,F$4+ROUNDDOWN((ROW()-1)/6,0)*6,0)="","",OFFSET(ruw!$F$1,F$4+ROUNDDOWN((ROW()-1)/6,0)*6,0))</f>
        <v/>
      </c>
      <c r="C33" s="2" t="str">
        <f ca="1">IF(OFFSET(ruw!$G$1,F$4+ROUNDDOWN((ROW()-1)/6,0)*6,0)="","",OFFSET(ruw!$G$1,F$4+ROUNDDOWN((ROW()-1)/6,0)*6,0))</f>
        <v/>
      </c>
      <c r="E33" s="2"/>
    </row>
    <row r="34" spans="1:5" ht="12.75" customHeight="1">
      <c r="A34" s="2" t="str">
        <f ca="1">IF(OFFSET(ruw!$E$1,F$5+ROUNDDOWN((ROW()-1)/6,0)*6,0)="","",OFFSET(ruw!$E$1,F$5+ROUNDDOWN((ROW()-1)/6,0)*6,0))</f>
        <v/>
      </c>
      <c r="B34" s="2" t="str">
        <f ca="1">IF(OFFSET(ruw!$F$1,F$5+ROUNDDOWN((ROW()-1)/6,0)*6,0)="","",OFFSET(ruw!$F$1,F$5+ROUNDDOWN((ROW()-1)/6,0)*6,0))</f>
        <v/>
      </c>
      <c r="C34" s="2" t="str">
        <f ca="1">IF(OFFSET(ruw!$G$1,F$5+ROUNDDOWN((ROW()-1)/6,0)*6,0)="","",OFFSET(ruw!$G$1,F$5+ROUNDDOWN((ROW()-1)/6,0)*6,0))</f>
        <v/>
      </c>
      <c r="E34" s="2"/>
    </row>
    <row r="35" spans="1:5" ht="12.75" customHeight="1">
      <c r="A35" s="2" t="str">
        <f ca="1">IF(OFFSET(ruw!$E$1,F$6+ROUNDDOWN((ROW()-1)/6,0)*6,0)="","",OFFSET(ruw!$E$1,F$6+ROUNDDOWN((ROW()-1)/6,0)*6,0))</f>
        <v/>
      </c>
      <c r="B35" s="2" t="str">
        <f ca="1">IF(OFFSET(ruw!$F$1,F$6+ROUNDDOWN((ROW()-1)/6,0)*6,0)="","",OFFSET(ruw!$F$1,F$6+ROUNDDOWN((ROW()-1)/6,0)*6,0))</f>
        <v/>
      </c>
      <c r="C35" s="2" t="str">
        <f ca="1">IF(OFFSET(ruw!$G$1,F$6+ROUNDDOWN((ROW()-1)/6,0)*6,0)="","",OFFSET(ruw!$G$1,F$6+ROUNDDOWN((ROW()-1)/6,0)*6,0))</f>
        <v/>
      </c>
      <c r="E35" s="2"/>
    </row>
    <row r="36" spans="1:5" ht="12.75" customHeight="1">
      <c r="A36" s="2" t="str">
        <f ca="1">IF(OFFSET(ruw!$E$1,F$7+ROUNDDOWN((ROW()-1)/6,0)*6,0)="","",OFFSET(ruw!$E$1,F$7+ROUNDDOWN((ROW()-1)/6,0)*6,0))</f>
        <v/>
      </c>
      <c r="B36" s="2" t="str">
        <f ca="1">IF(OFFSET(ruw!$F$1,F$7+ROUNDDOWN((ROW()-1)/6,0)*6,0)="","",OFFSET(ruw!$F$1,F$7+ROUNDDOWN((ROW()-1)/6,0)*6,0))</f>
        <v/>
      </c>
      <c r="C36" s="2" t="str">
        <f ca="1">IF(OFFSET(ruw!$G$1,F$7+ROUNDDOWN((ROW()-1)/6,0)*6,0)="","",OFFSET(ruw!$G$1,F$7+ROUNDDOWN((ROW()-1)/6,0)*6,0))</f>
        <v/>
      </c>
      <c r="E36" s="2"/>
    </row>
    <row r="37" spans="1:5" ht="12.75" customHeight="1">
      <c r="A37" s="2" t="str">
        <f ca="1">IF(OFFSET(ruw!$E$1,F$2+ROUNDDOWN((ROW()-1)/6,0)*6,0)="","",OFFSET(ruw!$E$1,F$2+ROUNDDOWN((ROW()-1)/6,0)*6,0))</f>
        <v/>
      </c>
      <c r="B37" s="2" t="str">
        <f ca="1">IF(OFFSET(ruw!$F$1,F$2+ROUNDDOWN((ROW()-1)/6,0)*6,0)="","",OFFSET(ruw!$F$1,F$2+ROUNDDOWN((ROW()-1)/6,0)*6,0))</f>
        <v/>
      </c>
      <c r="C37" s="2" t="str">
        <f ca="1">IF(OFFSET(ruw!$G$1,F$2+ROUNDDOWN((ROW()-1)/6,0)*6,0)="","",OFFSET(ruw!$G$1,F$2+ROUNDDOWN((ROW()-1)/6,0)*6,0))</f>
        <v/>
      </c>
      <c r="E37" s="2"/>
    </row>
    <row r="38" spans="1:5" ht="12.75" customHeight="1">
      <c r="A38" s="2" t="str">
        <f ca="1">IF(OFFSET(ruw!$E$1,F$3+ROUNDDOWN((ROW()-1)/6,0)*6,0)="","",OFFSET(ruw!$E$1,F$3+ROUNDDOWN((ROW()-1)/6,0)*6,0))</f>
        <v/>
      </c>
      <c r="B38" s="2" t="str">
        <f ca="1">IF(OFFSET(ruw!$F$1,F$3+ROUNDDOWN((ROW()-1)/6,0)*6,0)="","",OFFSET(ruw!$F$1,F$3+ROUNDDOWN((ROW()-1)/6,0)*6,0))</f>
        <v/>
      </c>
      <c r="C38" s="2" t="str">
        <f ca="1">IF(OFFSET(ruw!$G$1,F$3+ROUNDDOWN((ROW()-1)/6,0)*6,0)="","",OFFSET(ruw!$G$1,F$3+ROUNDDOWN((ROW()-1)/6,0)*6,0))</f>
        <v/>
      </c>
      <c r="E38" s="2"/>
    </row>
    <row r="39" spans="1:5" ht="12.75" customHeight="1">
      <c r="A39" s="2" t="str">
        <f ca="1">IF(OFFSET(ruw!$E$1,F$4+ROUNDDOWN((ROW()-1)/6,0)*6,0)="","",OFFSET(ruw!$E$1,F$4+ROUNDDOWN((ROW()-1)/6,0)*6,0))</f>
        <v/>
      </c>
      <c r="B39" s="2" t="str">
        <f ca="1">IF(OFFSET(ruw!$F$1,F$4+ROUNDDOWN((ROW()-1)/6,0)*6,0)="","",OFFSET(ruw!$F$1,F$4+ROUNDDOWN((ROW()-1)/6,0)*6,0))</f>
        <v/>
      </c>
      <c r="C39" s="2" t="str">
        <f ca="1">IF(OFFSET(ruw!$G$1,F$4+ROUNDDOWN((ROW()-1)/6,0)*6,0)="","",OFFSET(ruw!$G$1,F$4+ROUNDDOWN((ROW()-1)/6,0)*6,0))</f>
        <v/>
      </c>
      <c r="E39" s="2"/>
    </row>
    <row r="40" spans="1:5" ht="12.75" customHeight="1">
      <c r="A40" s="2" t="str">
        <f ca="1">IF(OFFSET(ruw!$E$1,F$5+ROUNDDOWN((ROW()-1)/6,0)*6,0)="","",OFFSET(ruw!$E$1,F$5+ROUNDDOWN((ROW()-1)/6,0)*6,0))</f>
        <v/>
      </c>
      <c r="B40" s="2" t="str">
        <f ca="1">IF(OFFSET(ruw!$F$1,F$5+ROUNDDOWN((ROW()-1)/6,0)*6,0)="","",OFFSET(ruw!$F$1,F$5+ROUNDDOWN((ROW()-1)/6,0)*6,0))</f>
        <v/>
      </c>
      <c r="C40" s="2" t="str">
        <f ca="1">IF(OFFSET(ruw!$G$1,F$5+ROUNDDOWN((ROW()-1)/6,0)*6,0)="","",OFFSET(ruw!$G$1,F$5+ROUNDDOWN((ROW()-1)/6,0)*6,0))</f>
        <v/>
      </c>
      <c r="E40" s="2"/>
    </row>
    <row r="41" spans="1:5" ht="12.75" customHeight="1">
      <c r="A41" s="2" t="str">
        <f ca="1">IF(OFFSET(ruw!$E$1,F$6+ROUNDDOWN((ROW()-1)/6,0)*6,0)="","",OFFSET(ruw!$E$1,F$6+ROUNDDOWN((ROW()-1)/6,0)*6,0))</f>
        <v/>
      </c>
      <c r="B41" s="2" t="str">
        <f ca="1">IF(OFFSET(ruw!$F$1,F$6+ROUNDDOWN((ROW()-1)/6,0)*6,0)="","",OFFSET(ruw!$F$1,F$6+ROUNDDOWN((ROW()-1)/6,0)*6,0))</f>
        <v/>
      </c>
      <c r="C41" s="2" t="str">
        <f ca="1">IF(OFFSET(ruw!$G$1,F$6+ROUNDDOWN((ROW()-1)/6,0)*6,0)="","",OFFSET(ruw!$G$1,F$6+ROUNDDOWN((ROW()-1)/6,0)*6,0))</f>
        <v/>
      </c>
      <c r="E41" s="2"/>
    </row>
    <row r="42" spans="1:5" ht="12.75" customHeight="1">
      <c r="A42" s="2" t="str">
        <f ca="1">IF(OFFSET(ruw!$E$1,F$7+ROUNDDOWN((ROW()-1)/6,0)*6,0)="","",OFFSET(ruw!$E$1,F$7+ROUNDDOWN((ROW()-1)/6,0)*6,0))</f>
        <v/>
      </c>
      <c r="B42" s="2" t="str">
        <f ca="1">IF(OFFSET(ruw!$F$1,F$7+ROUNDDOWN((ROW()-1)/6,0)*6,0)="","",OFFSET(ruw!$F$1,F$7+ROUNDDOWN((ROW()-1)/6,0)*6,0))</f>
        <v/>
      </c>
      <c r="C42" s="2" t="str">
        <f ca="1">IF(OFFSET(ruw!$G$1,F$7+ROUNDDOWN((ROW()-1)/6,0)*6,0)="","",OFFSET(ruw!$G$1,F$7+ROUNDDOWN((ROW()-1)/6,0)*6,0))</f>
        <v/>
      </c>
      <c r="E42" s="2"/>
    </row>
    <row r="43" spans="1:5" ht="12.75" customHeight="1">
      <c r="A43" s="2" t="str">
        <f ca="1">IF(OFFSET(ruw!$E$1,F$2+ROUNDDOWN((ROW()-1)/6,0)*6,0)="","",OFFSET(ruw!$E$1,F$2+ROUNDDOWN((ROW()-1)/6,0)*6,0))</f>
        <v/>
      </c>
      <c r="B43" s="2" t="str">
        <f ca="1">IF(OFFSET(ruw!$F$1,F$2+ROUNDDOWN((ROW()-1)/6,0)*6,0)="","",OFFSET(ruw!$F$1,F$2+ROUNDDOWN((ROW()-1)/6,0)*6,0))</f>
        <v/>
      </c>
      <c r="C43" s="2" t="str">
        <f ca="1">IF(OFFSET(ruw!$G$1,F$2+ROUNDDOWN((ROW()-1)/6,0)*6,0)="","",OFFSET(ruw!$G$1,F$2+ROUNDDOWN((ROW()-1)/6,0)*6,0))</f>
        <v/>
      </c>
      <c r="E43" s="2"/>
    </row>
    <row r="44" spans="1:5" ht="12.75" customHeight="1">
      <c r="A44" s="2" t="str">
        <f ca="1">IF(OFFSET(ruw!$E$1,F$3+ROUNDDOWN((ROW()-1)/6,0)*6,0)="","",OFFSET(ruw!$E$1,F$3+ROUNDDOWN((ROW()-1)/6,0)*6,0))</f>
        <v/>
      </c>
      <c r="B44" s="2" t="str">
        <f ca="1">IF(OFFSET(ruw!$F$1,F$3+ROUNDDOWN((ROW()-1)/6,0)*6,0)="","",OFFSET(ruw!$F$1,F$3+ROUNDDOWN((ROW()-1)/6,0)*6,0))</f>
        <v/>
      </c>
      <c r="C44" s="2" t="str">
        <f ca="1">IF(OFFSET(ruw!$G$1,F$3+ROUNDDOWN((ROW()-1)/6,0)*6,0)="","",OFFSET(ruw!$G$1,F$3+ROUNDDOWN((ROW()-1)/6,0)*6,0))</f>
        <v/>
      </c>
      <c r="E44" s="2"/>
    </row>
    <row r="45" spans="1:5" ht="12.75" customHeight="1">
      <c r="A45" s="2" t="str">
        <f ca="1">IF(OFFSET(ruw!$E$1,F$4+ROUNDDOWN((ROW()-1)/6,0)*6,0)="","",OFFSET(ruw!$E$1,F$4+ROUNDDOWN((ROW()-1)/6,0)*6,0))</f>
        <v/>
      </c>
      <c r="B45" s="2" t="str">
        <f ca="1">IF(OFFSET(ruw!$F$1,F$4+ROUNDDOWN((ROW()-1)/6,0)*6,0)="","",OFFSET(ruw!$F$1,F$4+ROUNDDOWN((ROW()-1)/6,0)*6,0))</f>
        <v/>
      </c>
      <c r="C45" s="2" t="str">
        <f ca="1">IF(OFFSET(ruw!$G$1,F$4+ROUNDDOWN((ROW()-1)/6,0)*6,0)="","",OFFSET(ruw!$G$1,F$4+ROUNDDOWN((ROW()-1)/6,0)*6,0))</f>
        <v/>
      </c>
      <c r="E45" s="2"/>
    </row>
    <row r="46" spans="1:5" ht="12.75" customHeight="1">
      <c r="A46" s="2" t="str">
        <f ca="1">IF(OFFSET(ruw!$E$1,F$5+ROUNDDOWN((ROW()-1)/6,0)*6,0)="","",OFFSET(ruw!$E$1,F$5+ROUNDDOWN((ROW()-1)/6,0)*6,0))</f>
        <v/>
      </c>
      <c r="B46" s="2" t="str">
        <f ca="1">IF(OFFSET(ruw!$F$1,F$5+ROUNDDOWN((ROW()-1)/6,0)*6,0)="","",OFFSET(ruw!$F$1,F$5+ROUNDDOWN((ROW()-1)/6,0)*6,0))</f>
        <v/>
      </c>
      <c r="C46" s="2" t="str">
        <f ca="1">IF(OFFSET(ruw!$G$1,F$5+ROUNDDOWN((ROW()-1)/6,0)*6,0)="","",OFFSET(ruw!$G$1,F$5+ROUNDDOWN((ROW()-1)/6,0)*6,0))</f>
        <v/>
      </c>
      <c r="E46" s="2"/>
    </row>
    <row r="47" spans="1:5" ht="12.75" customHeight="1">
      <c r="A47" s="2" t="str">
        <f ca="1">IF(OFFSET(ruw!$E$1,F$6+ROUNDDOWN((ROW()-1)/6,0)*6,0)="","",OFFSET(ruw!$E$1,F$6+ROUNDDOWN((ROW()-1)/6,0)*6,0))</f>
        <v/>
      </c>
      <c r="B47" s="2" t="str">
        <f ca="1">IF(OFFSET(ruw!$F$1,F$6+ROUNDDOWN((ROW()-1)/6,0)*6,0)="","",OFFSET(ruw!$F$1,F$6+ROUNDDOWN((ROW()-1)/6,0)*6,0))</f>
        <v/>
      </c>
      <c r="C47" s="2" t="str">
        <f ca="1">IF(OFFSET(ruw!$G$1,F$6+ROUNDDOWN((ROW()-1)/6,0)*6,0)="","",OFFSET(ruw!$G$1,F$6+ROUNDDOWN((ROW()-1)/6,0)*6,0))</f>
        <v/>
      </c>
      <c r="E47" s="2"/>
    </row>
    <row r="48" spans="1:5" ht="12.75" customHeight="1">
      <c r="A48" s="2" t="str">
        <f ca="1">IF(OFFSET(ruw!$E$1,F$7+ROUNDDOWN((ROW()-1)/6,0)*6,0)="","",OFFSET(ruw!$E$1,F$7+ROUNDDOWN((ROW()-1)/6,0)*6,0))</f>
        <v/>
      </c>
      <c r="B48" s="2" t="str">
        <f ca="1">IF(OFFSET(ruw!$F$1,F$7+ROUNDDOWN((ROW()-1)/6,0)*6,0)="","",OFFSET(ruw!$F$1,F$7+ROUNDDOWN((ROW()-1)/6,0)*6,0))</f>
        <v/>
      </c>
      <c r="C48" s="2" t="str">
        <f ca="1">IF(OFFSET(ruw!$G$1,F$7+ROUNDDOWN((ROW()-1)/6,0)*6,0)="","",OFFSET(ruw!$G$1,F$7+ROUNDDOWN((ROW()-1)/6,0)*6,0))</f>
        <v/>
      </c>
      <c r="E48" s="2"/>
    </row>
    <row r="49" spans="1:5" ht="12.75" customHeight="1">
      <c r="A49" s="2" t="str">
        <f ca="1">IF(OFFSET(ruw!$E$1,F$2+ROUNDDOWN((ROW()-1)/6,0)*6,0)="","",OFFSET(ruw!$E$1,F$2+ROUNDDOWN((ROW()-1)/6,0)*6,0))</f>
        <v/>
      </c>
      <c r="B49" s="2" t="str">
        <f ca="1">IF(OFFSET(ruw!$F$1,F$2+ROUNDDOWN((ROW()-1)/6,0)*6,0)="","",OFFSET(ruw!$F$1,F$2+ROUNDDOWN((ROW()-1)/6,0)*6,0))</f>
        <v/>
      </c>
      <c r="C49" s="2" t="str">
        <f ca="1">IF(OFFSET(ruw!$G$1,F$2+ROUNDDOWN((ROW()-1)/6,0)*6,0)="","",OFFSET(ruw!$G$1,F$2+ROUNDDOWN((ROW()-1)/6,0)*6,0))</f>
        <v/>
      </c>
      <c r="E49" s="2"/>
    </row>
    <row r="50" spans="1:5" ht="12.75" customHeight="1">
      <c r="A50" s="2" t="str">
        <f ca="1">IF(OFFSET(ruw!$E$1,F$3+ROUNDDOWN((ROW()-1)/6,0)*6,0)="","",OFFSET(ruw!$E$1,F$3+ROUNDDOWN((ROW()-1)/6,0)*6,0))</f>
        <v/>
      </c>
      <c r="B50" s="2" t="str">
        <f ca="1">IF(OFFSET(ruw!$F$1,F$3+ROUNDDOWN((ROW()-1)/6,0)*6,0)="","",OFFSET(ruw!$F$1,F$3+ROUNDDOWN((ROW()-1)/6,0)*6,0))</f>
        <v/>
      </c>
      <c r="C50" s="2" t="str">
        <f ca="1">IF(OFFSET(ruw!$G$1,F$3+ROUNDDOWN((ROW()-1)/6,0)*6,0)="","",OFFSET(ruw!$G$1,F$3+ROUNDDOWN((ROW()-1)/6,0)*6,0))</f>
        <v/>
      </c>
      <c r="E50" s="2"/>
    </row>
    <row r="51" spans="1:5" ht="12.75" customHeight="1">
      <c r="A51" s="2" t="str">
        <f ca="1">IF(OFFSET(ruw!$E$1,F$4+ROUNDDOWN((ROW()-1)/6,0)*6,0)="","",OFFSET(ruw!$E$1,F$4+ROUNDDOWN((ROW()-1)/6,0)*6,0))</f>
        <v/>
      </c>
      <c r="B51" s="2" t="str">
        <f ca="1">IF(OFFSET(ruw!$F$1,F$4+ROUNDDOWN((ROW()-1)/6,0)*6,0)="","",OFFSET(ruw!$F$1,F$4+ROUNDDOWN((ROW()-1)/6,0)*6,0))</f>
        <v/>
      </c>
      <c r="C51" s="2" t="str">
        <f ca="1">IF(OFFSET(ruw!$G$1,F$4+ROUNDDOWN((ROW()-1)/6,0)*6,0)="","",OFFSET(ruw!$G$1,F$4+ROUNDDOWN((ROW()-1)/6,0)*6,0))</f>
        <v/>
      </c>
      <c r="E51" s="2"/>
    </row>
    <row r="52" spans="1:5" ht="12.75" customHeight="1">
      <c r="A52" s="2" t="str">
        <f ca="1">IF(OFFSET(ruw!$E$1,F$5+ROUNDDOWN((ROW()-1)/6,0)*6,0)="","",OFFSET(ruw!$E$1,F$5+ROUNDDOWN((ROW()-1)/6,0)*6,0))</f>
        <v/>
      </c>
      <c r="B52" s="2" t="str">
        <f ca="1">IF(OFFSET(ruw!$F$1,F$5+ROUNDDOWN((ROW()-1)/6,0)*6,0)="","",OFFSET(ruw!$F$1,F$5+ROUNDDOWN((ROW()-1)/6,0)*6,0))</f>
        <v/>
      </c>
      <c r="C52" s="2" t="str">
        <f ca="1">IF(OFFSET(ruw!$G$1,F$5+ROUNDDOWN((ROW()-1)/6,0)*6,0)="","",OFFSET(ruw!$G$1,F$5+ROUNDDOWN((ROW()-1)/6,0)*6,0))</f>
        <v/>
      </c>
      <c r="E52" s="2"/>
    </row>
    <row r="53" spans="1:5" ht="12.75" customHeight="1">
      <c r="A53" s="2" t="str">
        <f ca="1">IF(OFFSET(ruw!$E$1,F$6+ROUNDDOWN((ROW()-1)/6,0)*6,0)="","",OFFSET(ruw!$E$1,F$6+ROUNDDOWN((ROW()-1)/6,0)*6,0))</f>
        <v/>
      </c>
      <c r="B53" s="2" t="str">
        <f ca="1">IF(OFFSET(ruw!$F$1,F$6+ROUNDDOWN((ROW()-1)/6,0)*6,0)="","",OFFSET(ruw!$F$1,F$6+ROUNDDOWN((ROW()-1)/6,0)*6,0))</f>
        <v/>
      </c>
      <c r="C53" s="2" t="str">
        <f ca="1">IF(OFFSET(ruw!$G$1,F$6+ROUNDDOWN((ROW()-1)/6,0)*6,0)="","",OFFSET(ruw!$G$1,F$6+ROUNDDOWN((ROW()-1)/6,0)*6,0))</f>
        <v/>
      </c>
      <c r="E53" s="2"/>
    </row>
    <row r="54" spans="1:5" ht="12.75" customHeight="1">
      <c r="A54" s="2" t="str">
        <f ca="1">IF(OFFSET(ruw!$E$1,F$7+ROUNDDOWN((ROW()-1)/6,0)*6,0)="","",OFFSET(ruw!$E$1,F$7+ROUNDDOWN((ROW()-1)/6,0)*6,0))</f>
        <v/>
      </c>
      <c r="B54" s="2" t="str">
        <f ca="1">IF(OFFSET(ruw!$F$1,F$7+ROUNDDOWN((ROW()-1)/6,0)*6,0)="","",OFFSET(ruw!$F$1,F$7+ROUNDDOWN((ROW()-1)/6,0)*6,0))</f>
        <v/>
      </c>
      <c r="C54" s="2" t="str">
        <f ca="1">IF(OFFSET(ruw!$G$1,F$7+ROUNDDOWN((ROW()-1)/6,0)*6,0)="","",OFFSET(ruw!$G$1,F$7+ROUNDDOWN((ROW()-1)/6,0)*6,0))</f>
        <v/>
      </c>
      <c r="E54" s="2"/>
    </row>
    <row r="55" spans="1:5" ht="12.75" customHeight="1">
      <c r="A55" s="2" t="str">
        <f ca="1">IF(OFFSET(ruw!$E$1,F$2+ROUNDDOWN((ROW()-1)/6,0)*6,0)="","",OFFSET(ruw!$E$1,F$2+ROUNDDOWN((ROW()-1)/6,0)*6,0))</f>
        <v/>
      </c>
      <c r="B55" s="2" t="str">
        <f ca="1">IF(OFFSET(ruw!$F$1,F$2+ROUNDDOWN((ROW()-1)/6,0)*6,0)="","",OFFSET(ruw!$F$1,F$2+ROUNDDOWN((ROW()-1)/6,0)*6,0))</f>
        <v/>
      </c>
      <c r="C55" s="2" t="str">
        <f ca="1">IF(OFFSET(ruw!$G$1,F$2+ROUNDDOWN((ROW()-1)/6,0)*6,0)="","",OFFSET(ruw!$G$1,F$2+ROUNDDOWN((ROW()-1)/6,0)*6,0))</f>
        <v/>
      </c>
      <c r="E55" s="2"/>
    </row>
    <row r="56" spans="1:5" ht="12.75" customHeight="1">
      <c r="A56" s="2" t="str">
        <f ca="1">IF(OFFSET(ruw!$E$1,F$3+ROUNDDOWN((ROW()-1)/6,0)*6,0)="","",OFFSET(ruw!$E$1,F$3+ROUNDDOWN((ROW()-1)/6,0)*6,0))</f>
        <v/>
      </c>
      <c r="B56" s="2" t="str">
        <f ca="1">IF(OFFSET(ruw!$F$1,F$3+ROUNDDOWN((ROW()-1)/6,0)*6,0)="","",OFFSET(ruw!$F$1,F$3+ROUNDDOWN((ROW()-1)/6,0)*6,0))</f>
        <v/>
      </c>
      <c r="C56" s="2" t="str">
        <f ca="1">IF(OFFSET(ruw!$G$1,F$3+ROUNDDOWN((ROW()-1)/6,0)*6,0)="","",OFFSET(ruw!$G$1,F$3+ROUNDDOWN((ROW()-1)/6,0)*6,0))</f>
        <v/>
      </c>
      <c r="E56" s="2"/>
    </row>
    <row r="57" spans="1:5" ht="12.75" customHeight="1">
      <c r="A57" s="2" t="str">
        <f ca="1">IF(OFFSET(ruw!$E$1,F$4+ROUNDDOWN((ROW()-1)/6,0)*6,0)="","",OFFSET(ruw!$E$1,F$4+ROUNDDOWN((ROW()-1)/6,0)*6,0))</f>
        <v/>
      </c>
      <c r="B57" s="2" t="str">
        <f ca="1">IF(OFFSET(ruw!$F$1,F$4+ROUNDDOWN((ROW()-1)/6,0)*6,0)="","",OFFSET(ruw!$F$1,F$4+ROUNDDOWN((ROW()-1)/6,0)*6,0))</f>
        <v/>
      </c>
      <c r="C57" s="2" t="str">
        <f ca="1">IF(OFFSET(ruw!$G$1,F$4+ROUNDDOWN((ROW()-1)/6,0)*6,0)="","",OFFSET(ruw!$G$1,F$4+ROUNDDOWN((ROW()-1)/6,0)*6,0))</f>
        <v/>
      </c>
      <c r="E57" s="2"/>
    </row>
    <row r="58" spans="1:5" ht="12.75" customHeight="1">
      <c r="A58" s="2" t="str">
        <f ca="1">IF(OFFSET(ruw!$E$1,F$5+ROUNDDOWN((ROW()-1)/6,0)*6,0)="","",OFFSET(ruw!$E$1,F$5+ROUNDDOWN((ROW()-1)/6,0)*6,0))</f>
        <v/>
      </c>
      <c r="B58" s="2" t="str">
        <f ca="1">IF(OFFSET(ruw!$F$1,F$5+ROUNDDOWN((ROW()-1)/6,0)*6,0)="","",OFFSET(ruw!$F$1,F$5+ROUNDDOWN((ROW()-1)/6,0)*6,0))</f>
        <v/>
      </c>
      <c r="C58" s="2" t="str">
        <f ca="1">IF(OFFSET(ruw!$G$1,F$5+ROUNDDOWN((ROW()-1)/6,0)*6,0)="","",OFFSET(ruw!$G$1,F$5+ROUNDDOWN((ROW()-1)/6,0)*6,0))</f>
        <v/>
      </c>
      <c r="E58" s="2"/>
    </row>
    <row r="59" spans="1:5" ht="12.75" customHeight="1">
      <c r="A59" s="2" t="str">
        <f ca="1">IF(OFFSET(ruw!$E$1,F$6+ROUNDDOWN((ROW()-1)/6,0)*6,0)="","",OFFSET(ruw!$E$1,F$6+ROUNDDOWN((ROW()-1)/6,0)*6,0))</f>
        <v/>
      </c>
      <c r="B59" s="2" t="str">
        <f ca="1">IF(OFFSET(ruw!$F$1,F$6+ROUNDDOWN((ROW()-1)/6,0)*6,0)="","",OFFSET(ruw!$F$1,F$6+ROUNDDOWN((ROW()-1)/6,0)*6,0))</f>
        <v/>
      </c>
      <c r="C59" s="2" t="str">
        <f ca="1">IF(OFFSET(ruw!$G$1,F$6+ROUNDDOWN((ROW()-1)/6,0)*6,0)="","",OFFSET(ruw!$G$1,F$6+ROUNDDOWN((ROW()-1)/6,0)*6,0))</f>
        <v/>
      </c>
      <c r="E59" s="2"/>
    </row>
    <row r="60" spans="1:5" ht="12.75" customHeight="1">
      <c r="A60" s="2" t="str">
        <f ca="1">IF(OFFSET(ruw!$E$1,F$7+ROUNDDOWN((ROW()-1)/6,0)*6,0)="","",OFFSET(ruw!$E$1,F$7+ROUNDDOWN((ROW()-1)/6,0)*6,0))</f>
        <v/>
      </c>
      <c r="B60" s="2" t="str">
        <f ca="1">IF(OFFSET(ruw!$F$1,F$7+ROUNDDOWN((ROW()-1)/6,0)*6,0)="","",OFFSET(ruw!$F$1,F$7+ROUNDDOWN((ROW()-1)/6,0)*6,0))</f>
        <v/>
      </c>
      <c r="C60" s="2" t="str">
        <f ca="1">IF(OFFSET(ruw!$G$1,F$7+ROUNDDOWN((ROW()-1)/6,0)*6,0)="","",OFFSET(ruw!$G$1,F$7+ROUNDDOWN((ROW()-1)/6,0)*6,0))</f>
        <v/>
      </c>
      <c r="E60" s="2"/>
    </row>
    <row r="61" spans="1:5" ht="12.75" customHeight="1">
      <c r="A61" s="2" t="str">
        <f ca="1">IF(OFFSET(ruw!$E$1,F$2+ROUNDDOWN((ROW()-1)/6,0)*6,0)="","",OFFSET(ruw!$E$1,F$2+ROUNDDOWN((ROW()-1)/6,0)*6,0))</f>
        <v/>
      </c>
      <c r="B61" s="2" t="str">
        <f ca="1">IF(OFFSET(ruw!$F$1,F$2+ROUNDDOWN((ROW()-1)/6,0)*6,0)="","",OFFSET(ruw!$F$1,F$2+ROUNDDOWN((ROW()-1)/6,0)*6,0))</f>
        <v/>
      </c>
      <c r="C61" s="2" t="str">
        <f ca="1">IF(OFFSET(ruw!$G$1,F$2+ROUNDDOWN((ROW()-1)/6,0)*6,0)="","",OFFSET(ruw!$G$1,F$2+ROUNDDOWN((ROW()-1)/6,0)*6,0))</f>
        <v/>
      </c>
      <c r="E61" s="2"/>
    </row>
    <row r="62" spans="1:5" ht="12.75" customHeight="1">
      <c r="A62" s="2" t="str">
        <f ca="1">IF(OFFSET(ruw!$E$1,F$3+ROUNDDOWN((ROW()-1)/6,0)*6,0)="","",OFFSET(ruw!$E$1,F$3+ROUNDDOWN((ROW()-1)/6,0)*6,0))</f>
        <v/>
      </c>
      <c r="B62" s="2" t="str">
        <f ca="1">IF(OFFSET(ruw!$F$1,F$3+ROUNDDOWN((ROW()-1)/6,0)*6,0)="","",OFFSET(ruw!$F$1,F$3+ROUNDDOWN((ROW()-1)/6,0)*6,0))</f>
        <v/>
      </c>
      <c r="C62" s="2" t="str">
        <f ca="1">IF(OFFSET(ruw!$G$1,F$3+ROUNDDOWN((ROW()-1)/6,0)*6,0)="","",OFFSET(ruw!$G$1,F$3+ROUNDDOWN((ROW()-1)/6,0)*6,0))</f>
        <v/>
      </c>
      <c r="E62" s="2"/>
    </row>
    <row r="63" spans="1:5" ht="12.75" customHeight="1">
      <c r="A63" s="2" t="str">
        <f ca="1">IF(OFFSET(ruw!$E$1,F$4+ROUNDDOWN((ROW()-1)/6,0)*6,0)="","",OFFSET(ruw!$E$1,F$4+ROUNDDOWN((ROW()-1)/6,0)*6,0))</f>
        <v/>
      </c>
      <c r="B63" s="2" t="str">
        <f ca="1">IF(OFFSET(ruw!$F$1,F$4+ROUNDDOWN((ROW()-1)/6,0)*6,0)="","",OFFSET(ruw!$F$1,F$4+ROUNDDOWN((ROW()-1)/6,0)*6,0))</f>
        <v/>
      </c>
      <c r="C63" s="2" t="str">
        <f ca="1">IF(OFFSET(ruw!$G$1,F$4+ROUNDDOWN((ROW()-1)/6,0)*6,0)="","",OFFSET(ruw!$G$1,F$4+ROUNDDOWN((ROW()-1)/6,0)*6,0))</f>
        <v/>
      </c>
      <c r="E63" s="2"/>
    </row>
    <row r="64" spans="1:5" ht="12.75" customHeight="1">
      <c r="A64" s="2" t="str">
        <f ca="1">IF(OFFSET(ruw!$E$1,F$5+ROUNDDOWN((ROW()-1)/6,0)*6,0)="","",OFFSET(ruw!$E$1,F$5+ROUNDDOWN((ROW()-1)/6,0)*6,0))</f>
        <v/>
      </c>
      <c r="B64" s="2" t="str">
        <f ca="1">IF(OFFSET(ruw!$F$1,F$5+ROUNDDOWN((ROW()-1)/6,0)*6,0)="","",OFFSET(ruw!$F$1,F$5+ROUNDDOWN((ROW()-1)/6,0)*6,0))</f>
        <v/>
      </c>
      <c r="C64" s="2" t="str">
        <f ca="1">IF(OFFSET(ruw!$G$1,F$5+ROUNDDOWN((ROW()-1)/6,0)*6,0)="","",OFFSET(ruw!$G$1,F$5+ROUNDDOWN((ROW()-1)/6,0)*6,0))</f>
        <v/>
      </c>
      <c r="E64" s="2"/>
    </row>
    <row r="65" spans="1:5" ht="12.75" customHeight="1">
      <c r="A65" s="2" t="str">
        <f ca="1">IF(OFFSET(ruw!$E$1,F$6+ROUNDDOWN((ROW()-1)/6,0)*6,0)="","",OFFSET(ruw!$E$1,F$6+ROUNDDOWN((ROW()-1)/6,0)*6,0))</f>
        <v/>
      </c>
      <c r="B65" s="2" t="str">
        <f ca="1">IF(OFFSET(ruw!$F$1,F$6+ROUNDDOWN((ROW()-1)/6,0)*6,0)="","",OFFSET(ruw!$F$1,F$6+ROUNDDOWN((ROW()-1)/6,0)*6,0))</f>
        <v/>
      </c>
      <c r="C65" s="2" t="str">
        <f ca="1">IF(OFFSET(ruw!$G$1,F$6+ROUNDDOWN((ROW()-1)/6,0)*6,0)="","",OFFSET(ruw!$G$1,F$6+ROUNDDOWN((ROW()-1)/6,0)*6,0))</f>
        <v/>
      </c>
      <c r="E65" s="2"/>
    </row>
    <row r="66" spans="1:5" ht="12.75" customHeight="1">
      <c r="A66" s="2" t="str">
        <f ca="1">IF(OFFSET(ruw!$E$1,F$7+ROUNDDOWN((ROW()-1)/6,0)*6,0)="","",OFFSET(ruw!$E$1,F$7+ROUNDDOWN((ROW()-1)/6,0)*6,0))</f>
        <v/>
      </c>
      <c r="B66" s="2" t="str">
        <f ca="1">IF(OFFSET(ruw!$F$1,F$7+ROUNDDOWN((ROW()-1)/6,0)*6,0)="","",OFFSET(ruw!$F$1,F$7+ROUNDDOWN((ROW()-1)/6,0)*6,0))</f>
        <v/>
      </c>
      <c r="C66" s="2" t="str">
        <f ca="1">IF(OFFSET(ruw!$G$1,F$7+ROUNDDOWN((ROW()-1)/6,0)*6,0)="","",OFFSET(ruw!$G$1,F$7+ROUNDDOWN((ROW()-1)/6,0)*6,0))</f>
        <v/>
      </c>
      <c r="E66" s="2"/>
    </row>
    <row r="67" spans="1:5" ht="12.75" customHeight="1">
      <c r="A67" s="2" t="str">
        <f ca="1">IF(OFFSET(ruw!$E$1,F$2+ROUNDDOWN((ROW()-1)/6,0)*6,0)="","",OFFSET(ruw!$E$1,F$2+ROUNDDOWN((ROW()-1)/6,0)*6,0))</f>
        <v/>
      </c>
      <c r="B67" s="2" t="str">
        <f ca="1">IF(OFFSET(ruw!$F$1,F$2+ROUNDDOWN((ROW()-1)/6,0)*6,0)="","",OFFSET(ruw!$F$1,F$2+ROUNDDOWN((ROW()-1)/6,0)*6,0))</f>
        <v/>
      </c>
      <c r="C67" s="2" t="str">
        <f ca="1">IF(OFFSET(ruw!$G$1,F$2+ROUNDDOWN((ROW()-1)/6,0)*6,0)="","",OFFSET(ruw!$G$1,F$2+ROUNDDOWN((ROW()-1)/6,0)*6,0))</f>
        <v/>
      </c>
      <c r="E67" s="2"/>
    </row>
    <row r="68" spans="1:5" ht="12.75" customHeight="1">
      <c r="A68" s="2" t="str">
        <f ca="1">IF(OFFSET(ruw!$E$1,F$3+ROUNDDOWN((ROW()-1)/6,0)*6,0)="","",OFFSET(ruw!$E$1,F$3+ROUNDDOWN((ROW()-1)/6,0)*6,0))</f>
        <v/>
      </c>
      <c r="B68" s="2" t="str">
        <f ca="1">IF(OFFSET(ruw!$F$1,F$3+ROUNDDOWN((ROW()-1)/6,0)*6,0)="","",OFFSET(ruw!$F$1,F$3+ROUNDDOWN((ROW()-1)/6,0)*6,0))</f>
        <v/>
      </c>
      <c r="C68" s="2" t="str">
        <f ca="1">IF(OFFSET(ruw!$G$1,F$3+ROUNDDOWN((ROW()-1)/6,0)*6,0)="","",OFFSET(ruw!$G$1,F$3+ROUNDDOWN((ROW()-1)/6,0)*6,0))</f>
        <v/>
      </c>
      <c r="E68" s="2"/>
    </row>
    <row r="69" spans="1:5" ht="12.75" customHeight="1">
      <c r="A69" s="2" t="str">
        <f ca="1">IF(OFFSET(ruw!$E$1,F$4+ROUNDDOWN((ROW()-1)/6,0)*6,0)="","",OFFSET(ruw!$E$1,F$4+ROUNDDOWN((ROW()-1)/6,0)*6,0))</f>
        <v/>
      </c>
      <c r="B69" s="2" t="str">
        <f ca="1">IF(OFFSET(ruw!$F$1,F$4+ROUNDDOWN((ROW()-1)/6,0)*6,0)="","",OFFSET(ruw!$F$1,F$4+ROUNDDOWN((ROW()-1)/6,0)*6,0))</f>
        <v/>
      </c>
      <c r="C69" s="2" t="str">
        <f ca="1">IF(OFFSET(ruw!$G$1,F$4+ROUNDDOWN((ROW()-1)/6,0)*6,0)="","",OFFSET(ruw!$G$1,F$4+ROUNDDOWN((ROW()-1)/6,0)*6,0))</f>
        <v/>
      </c>
      <c r="E69" s="2"/>
    </row>
    <row r="70" spans="1:5" ht="12.75" customHeight="1">
      <c r="A70" s="2" t="str">
        <f ca="1">IF(OFFSET(ruw!$E$1,F$5+ROUNDDOWN((ROW()-1)/6,0)*6,0)="","",OFFSET(ruw!$E$1,F$5+ROUNDDOWN((ROW()-1)/6,0)*6,0))</f>
        <v/>
      </c>
      <c r="B70" s="2" t="str">
        <f ca="1">IF(OFFSET(ruw!$F$1,F$5+ROUNDDOWN((ROW()-1)/6,0)*6,0)="","",OFFSET(ruw!$F$1,F$5+ROUNDDOWN((ROW()-1)/6,0)*6,0))</f>
        <v/>
      </c>
      <c r="C70" s="2" t="str">
        <f ca="1">IF(OFFSET(ruw!$G$1,F$5+ROUNDDOWN((ROW()-1)/6,0)*6,0)="","",OFFSET(ruw!$G$1,F$5+ROUNDDOWN((ROW()-1)/6,0)*6,0))</f>
        <v/>
      </c>
      <c r="E70" s="2"/>
    </row>
    <row r="71" spans="1:5" ht="12.75" customHeight="1">
      <c r="A71" s="2" t="str">
        <f ca="1">IF(OFFSET(ruw!$E$1,F$6+ROUNDDOWN((ROW()-1)/6,0)*6,0)="","",OFFSET(ruw!$E$1,F$6+ROUNDDOWN((ROW()-1)/6,0)*6,0))</f>
        <v/>
      </c>
      <c r="B71" s="2" t="str">
        <f ca="1">IF(OFFSET(ruw!$F$1,F$6+ROUNDDOWN((ROW()-1)/6,0)*6,0)="","",OFFSET(ruw!$F$1,F$6+ROUNDDOWN((ROW()-1)/6,0)*6,0))</f>
        <v/>
      </c>
      <c r="C71" s="2" t="str">
        <f ca="1">IF(OFFSET(ruw!$G$1,F$6+ROUNDDOWN((ROW()-1)/6,0)*6,0)="","",OFFSET(ruw!$G$1,F$6+ROUNDDOWN((ROW()-1)/6,0)*6,0))</f>
        <v/>
      </c>
      <c r="E71" s="2"/>
    </row>
    <row r="72" spans="1:5" ht="12.75" customHeight="1">
      <c r="A72" s="2" t="str">
        <f ca="1">IF(OFFSET(ruw!$E$1,F$7+ROUNDDOWN((ROW()-1)/6,0)*6,0)="","",OFFSET(ruw!$E$1,F$7+ROUNDDOWN((ROW()-1)/6,0)*6,0))</f>
        <v/>
      </c>
      <c r="B72" s="2" t="str">
        <f ca="1">IF(OFFSET(ruw!$F$1,F$7+ROUNDDOWN((ROW()-1)/6,0)*6,0)="","",OFFSET(ruw!$F$1,F$7+ROUNDDOWN((ROW()-1)/6,0)*6,0))</f>
        <v/>
      </c>
      <c r="C72" s="2" t="str">
        <f ca="1">IF(OFFSET(ruw!$G$1,F$7+ROUNDDOWN((ROW()-1)/6,0)*6,0)="","",OFFSET(ruw!$G$1,F$7+ROUNDDOWN((ROW()-1)/6,0)*6,0))</f>
        <v/>
      </c>
      <c r="E72" s="2"/>
    </row>
    <row r="73" spans="1:5" ht="12.75" customHeight="1">
      <c r="A73" s="2" t="str">
        <f ca="1">IF(OFFSET(ruw!$E$1,F$2+ROUNDDOWN((ROW()-1)/6,0)*6,0)="","",OFFSET(ruw!$E$1,F$2+ROUNDDOWN((ROW()-1)/6,0)*6,0))</f>
        <v/>
      </c>
      <c r="B73" s="2" t="str">
        <f ca="1">IF(OFFSET(ruw!$F$1,F$2+ROUNDDOWN((ROW()-1)/6,0)*6,0)="","",OFFSET(ruw!$F$1,F$2+ROUNDDOWN((ROW()-1)/6,0)*6,0))</f>
        <v/>
      </c>
      <c r="C73" s="2" t="str">
        <f ca="1">IF(OFFSET(ruw!$G$1,F$2+ROUNDDOWN((ROW()-1)/6,0)*6,0)="","",OFFSET(ruw!$G$1,F$2+ROUNDDOWN((ROW()-1)/6,0)*6,0))</f>
        <v/>
      </c>
      <c r="E73" s="2"/>
    </row>
    <row r="74" spans="1:5" ht="12.75" customHeight="1">
      <c r="A74" s="2" t="str">
        <f ca="1">IF(OFFSET(ruw!$E$1,F$3+ROUNDDOWN((ROW()-1)/6,0)*6,0)="","",OFFSET(ruw!$E$1,F$3+ROUNDDOWN((ROW()-1)/6,0)*6,0))</f>
        <v/>
      </c>
      <c r="B74" s="2" t="str">
        <f ca="1">IF(OFFSET(ruw!$F$1,F$3+ROUNDDOWN((ROW()-1)/6,0)*6,0)="","",OFFSET(ruw!$F$1,F$3+ROUNDDOWN((ROW()-1)/6,0)*6,0))</f>
        <v/>
      </c>
      <c r="C74" s="2" t="str">
        <f ca="1">IF(OFFSET(ruw!$G$1,F$3+ROUNDDOWN((ROW()-1)/6,0)*6,0)="","",OFFSET(ruw!$G$1,F$3+ROUNDDOWN((ROW()-1)/6,0)*6,0))</f>
        <v/>
      </c>
      <c r="E74" s="2"/>
    </row>
    <row r="75" spans="1:5" ht="12.75" customHeight="1">
      <c r="A75" s="2" t="str">
        <f ca="1">IF(OFFSET(ruw!$E$1,F$4+ROUNDDOWN((ROW()-1)/6,0)*6,0)="","",OFFSET(ruw!$E$1,F$4+ROUNDDOWN((ROW()-1)/6,0)*6,0))</f>
        <v/>
      </c>
      <c r="B75" s="2" t="str">
        <f ca="1">IF(OFFSET(ruw!$F$1,F$4+ROUNDDOWN((ROW()-1)/6,0)*6,0)="","",OFFSET(ruw!$F$1,F$4+ROUNDDOWN((ROW()-1)/6,0)*6,0))</f>
        <v/>
      </c>
      <c r="C75" s="2" t="str">
        <f ca="1">IF(OFFSET(ruw!$G$1,F$4+ROUNDDOWN((ROW()-1)/6,0)*6,0)="","",OFFSET(ruw!$G$1,F$4+ROUNDDOWN((ROW()-1)/6,0)*6,0))</f>
        <v/>
      </c>
      <c r="E75" s="2"/>
    </row>
    <row r="76" spans="1:5" ht="12.75" customHeight="1">
      <c r="A76" s="2" t="str">
        <f ca="1">IF(OFFSET(ruw!$E$1,F$5+ROUNDDOWN((ROW()-1)/6,0)*6,0)="","",OFFSET(ruw!$E$1,F$5+ROUNDDOWN((ROW()-1)/6,0)*6,0))</f>
        <v/>
      </c>
      <c r="B76" s="2" t="str">
        <f ca="1">IF(OFFSET(ruw!$F$1,F$5+ROUNDDOWN((ROW()-1)/6,0)*6,0)="","",OFFSET(ruw!$F$1,F$5+ROUNDDOWN((ROW()-1)/6,0)*6,0))</f>
        <v/>
      </c>
      <c r="C76" s="2" t="str">
        <f ca="1">IF(OFFSET(ruw!$G$1,F$5+ROUNDDOWN((ROW()-1)/6,0)*6,0)="","",OFFSET(ruw!$G$1,F$5+ROUNDDOWN((ROW()-1)/6,0)*6,0))</f>
        <v/>
      </c>
      <c r="E76" s="2"/>
    </row>
    <row r="77" spans="1:5" ht="12.75" customHeight="1">
      <c r="A77" s="2" t="str">
        <f ca="1">IF(OFFSET(ruw!$E$1,F$6+ROUNDDOWN((ROW()-1)/6,0)*6,0)="","",OFFSET(ruw!$E$1,F$6+ROUNDDOWN((ROW()-1)/6,0)*6,0))</f>
        <v/>
      </c>
      <c r="B77" s="2" t="str">
        <f ca="1">IF(OFFSET(ruw!$F$1,F$6+ROUNDDOWN((ROW()-1)/6,0)*6,0)="","",OFFSET(ruw!$F$1,F$6+ROUNDDOWN((ROW()-1)/6,0)*6,0))</f>
        <v/>
      </c>
      <c r="C77" s="2" t="str">
        <f ca="1">IF(OFFSET(ruw!$G$1,F$6+ROUNDDOWN((ROW()-1)/6,0)*6,0)="","",OFFSET(ruw!$G$1,F$6+ROUNDDOWN((ROW()-1)/6,0)*6,0))</f>
        <v/>
      </c>
      <c r="E77" s="2"/>
    </row>
    <row r="78" spans="1:5" ht="12.75" customHeight="1">
      <c r="A78" s="2" t="str">
        <f ca="1">IF(OFFSET(ruw!$E$1,F$7+ROUNDDOWN((ROW()-1)/6,0)*6,0)="","",OFFSET(ruw!$E$1,F$7+ROUNDDOWN((ROW()-1)/6,0)*6,0))</f>
        <v/>
      </c>
      <c r="B78" s="2" t="str">
        <f ca="1">IF(OFFSET(ruw!$F$1,F$7+ROUNDDOWN((ROW()-1)/6,0)*6,0)="","",OFFSET(ruw!$F$1,F$7+ROUNDDOWN((ROW()-1)/6,0)*6,0))</f>
        <v/>
      </c>
      <c r="C78" s="2" t="str">
        <f ca="1">IF(OFFSET(ruw!$G$1,F$7+ROUNDDOWN((ROW()-1)/6,0)*6,0)="","",OFFSET(ruw!$G$1,F$7+ROUNDDOWN((ROW()-1)/6,0)*6,0))</f>
        <v/>
      </c>
      <c r="E78" s="2"/>
    </row>
    <row r="79" spans="1:5" ht="12.75" customHeight="1">
      <c r="A79" s="2" t="str">
        <f ca="1">IF(OFFSET(ruw!$E$1,F$2+ROUNDDOWN((ROW()-1)/6,0)*6,0)="","",OFFSET(ruw!$E$1,F$2+ROUNDDOWN((ROW()-1)/6,0)*6,0))</f>
        <v/>
      </c>
      <c r="B79" s="2" t="str">
        <f ca="1">IF(OFFSET(ruw!$F$1,F$2+ROUNDDOWN((ROW()-1)/6,0)*6,0)="","",OFFSET(ruw!$F$1,F$2+ROUNDDOWN((ROW()-1)/6,0)*6,0))</f>
        <v/>
      </c>
      <c r="C79" s="2" t="str">
        <f ca="1">IF(OFFSET(ruw!$G$1,F$2+ROUNDDOWN((ROW()-1)/6,0)*6,0)="","",OFFSET(ruw!$G$1,F$2+ROUNDDOWN((ROW()-1)/6,0)*6,0))</f>
        <v/>
      </c>
      <c r="E79" s="2"/>
    </row>
    <row r="80" spans="1:5" ht="12.75">
      <c r="A80" s="2" t="str">
        <f ca="1">IF(OFFSET(ruw!$E$1,F$3+ROUNDDOWN((ROW()-1)/6,0)*6,0)="","",OFFSET(ruw!$E$1,F$3+ROUNDDOWN((ROW()-1)/6,0)*6,0))</f>
        <v/>
      </c>
      <c r="B80" s="2" t="str">
        <f ca="1">IF(OFFSET(ruw!$F$1,F$3+ROUNDDOWN((ROW()-1)/6,0)*6,0)="","",OFFSET(ruw!$F$1,F$3+ROUNDDOWN((ROW()-1)/6,0)*6,0))</f>
        <v/>
      </c>
      <c r="C80" s="2" t="str">
        <f ca="1">IF(OFFSET(ruw!$G$1,F$3+ROUNDDOWN((ROW()-1)/6,0)*6,0)="","",OFFSET(ruw!$G$1,F$3+ROUNDDOWN((ROW()-1)/6,0)*6,0))</f>
        <v/>
      </c>
      <c r="E80" s="2"/>
    </row>
    <row r="81" spans="1:5" ht="12.75">
      <c r="A81" s="2" t="str">
        <f ca="1">IF(OFFSET(ruw!$E$1,F$4+ROUNDDOWN((ROW()-1)/6,0)*6,0)="","",OFFSET(ruw!$E$1,F$4+ROUNDDOWN((ROW()-1)/6,0)*6,0))</f>
        <v/>
      </c>
      <c r="B81" s="2" t="str">
        <f ca="1">IF(OFFSET(ruw!$F$1,F$4+ROUNDDOWN((ROW()-1)/6,0)*6,0)="","",OFFSET(ruw!$F$1,F$4+ROUNDDOWN((ROW()-1)/6,0)*6,0))</f>
        <v/>
      </c>
      <c r="C81" s="2" t="str">
        <f ca="1">IF(OFFSET(ruw!$G$1,F$4+ROUNDDOWN((ROW()-1)/6,0)*6,0)="","",OFFSET(ruw!$G$1,F$4+ROUNDDOWN((ROW()-1)/6,0)*6,0))</f>
        <v/>
      </c>
      <c r="E81" s="2"/>
    </row>
    <row r="82" spans="1:5" ht="12.75">
      <c r="A82" s="2" t="str">
        <f ca="1">IF(OFFSET(ruw!$E$1,F$5+ROUNDDOWN((ROW()-1)/6,0)*6,0)="","",OFFSET(ruw!$E$1,F$5+ROUNDDOWN((ROW()-1)/6,0)*6,0))</f>
        <v/>
      </c>
      <c r="B82" s="2" t="str">
        <f ca="1">IF(OFFSET(ruw!$F$1,F$5+ROUNDDOWN((ROW()-1)/6,0)*6,0)="","",OFFSET(ruw!$F$1,F$5+ROUNDDOWN((ROW()-1)/6,0)*6,0))</f>
        <v/>
      </c>
      <c r="C82" s="2" t="str">
        <f ca="1">IF(OFFSET(ruw!$G$1,F$5+ROUNDDOWN((ROW()-1)/6,0)*6,0)="","",OFFSET(ruw!$G$1,F$5+ROUNDDOWN((ROW()-1)/6,0)*6,0))</f>
        <v/>
      </c>
      <c r="E82" s="2"/>
    </row>
    <row r="83" spans="1:5" ht="12.75">
      <c r="A83" s="2" t="str">
        <f ca="1">IF(OFFSET(ruw!$E$1,F$6+ROUNDDOWN((ROW()-1)/6,0)*6,0)="","",OFFSET(ruw!$E$1,F$6+ROUNDDOWN((ROW()-1)/6,0)*6,0))</f>
        <v/>
      </c>
      <c r="B83" s="2" t="str">
        <f ca="1">IF(OFFSET(ruw!$F$1,F$6+ROUNDDOWN((ROW()-1)/6,0)*6,0)="","",OFFSET(ruw!$F$1,F$6+ROUNDDOWN((ROW()-1)/6,0)*6,0))</f>
        <v/>
      </c>
      <c r="C83" s="2" t="str">
        <f ca="1">IF(OFFSET(ruw!$G$1,F$6+ROUNDDOWN((ROW()-1)/6,0)*6,0)="","",OFFSET(ruw!$G$1,F$6+ROUNDDOWN((ROW()-1)/6,0)*6,0))</f>
        <v/>
      </c>
      <c r="E83" s="2"/>
    </row>
    <row r="84" spans="1:5" ht="12.75">
      <c r="A84" s="2" t="str">
        <f ca="1">IF(OFFSET(ruw!$E$1,F$7+ROUNDDOWN((ROW()-1)/6,0)*6,0)="","",OFFSET(ruw!$E$1,F$7+ROUNDDOWN((ROW()-1)/6,0)*6,0))</f>
        <v/>
      </c>
      <c r="B84" s="2" t="str">
        <f ca="1">IF(OFFSET(ruw!$F$1,F$7+ROUNDDOWN((ROW()-1)/6,0)*6,0)="","",OFFSET(ruw!$F$1,F$7+ROUNDDOWN((ROW()-1)/6,0)*6,0))</f>
        <v/>
      </c>
      <c r="C84" s="2" t="str">
        <f ca="1">IF(OFFSET(ruw!$G$1,F$7+ROUNDDOWN((ROW()-1)/6,0)*6,0)="","",OFFSET(ruw!$G$1,F$7+ROUNDDOWN((ROW()-1)/6,0)*6,0))</f>
        <v/>
      </c>
      <c r="E84" s="2"/>
    </row>
    <row r="85" spans="1:5" ht="12.75">
      <c r="A85" s="2" t="str">
        <f ca="1">IF(OFFSET(ruw!$E$1,F$2+ROUNDDOWN((ROW()-1)/6,0)*6,0)="","",OFFSET(ruw!$E$1,F$2+ROUNDDOWN((ROW()-1)/6,0)*6,0))</f>
        <v/>
      </c>
      <c r="B85" s="2" t="str">
        <f ca="1">IF(OFFSET(ruw!$F$1,F$2+ROUNDDOWN((ROW()-1)/6,0)*6,0)="","",OFFSET(ruw!$F$1,F$2+ROUNDDOWN((ROW()-1)/6,0)*6,0))</f>
        <v/>
      </c>
      <c r="C85" s="2" t="str">
        <f ca="1">IF(OFFSET(ruw!$G$1,F$2+ROUNDDOWN((ROW()-1)/6,0)*6,0)="","",OFFSET(ruw!$G$1,F$2+ROUNDDOWN((ROW()-1)/6,0)*6,0))</f>
        <v/>
      </c>
      <c r="E85" s="2"/>
    </row>
    <row r="86" spans="1:5" ht="12.75">
      <c r="A86" s="2" t="str">
        <f ca="1">IF(OFFSET(ruw!$E$1,F$3+ROUNDDOWN((ROW()-1)/6,0)*6,0)="","",OFFSET(ruw!$E$1,F$3+ROUNDDOWN((ROW()-1)/6,0)*6,0))</f>
        <v/>
      </c>
      <c r="B86" s="2" t="str">
        <f ca="1">IF(OFFSET(ruw!$F$1,F$3+ROUNDDOWN((ROW()-1)/6,0)*6,0)="","",OFFSET(ruw!$F$1,F$3+ROUNDDOWN((ROW()-1)/6,0)*6,0))</f>
        <v/>
      </c>
      <c r="C86" s="2" t="str">
        <f ca="1">IF(OFFSET(ruw!$G$1,F$3+ROUNDDOWN((ROW()-1)/6,0)*6,0)="","",OFFSET(ruw!$G$1,F$3+ROUNDDOWN((ROW()-1)/6,0)*6,0))</f>
        <v/>
      </c>
      <c r="E86" s="2"/>
    </row>
    <row r="87" spans="1:5" ht="12.75">
      <c r="A87" s="2" t="str">
        <f ca="1">IF(OFFSET(ruw!$E$1,F$4+ROUNDDOWN((ROW()-1)/6,0)*6,0)="","",OFFSET(ruw!$E$1,F$4+ROUNDDOWN((ROW()-1)/6,0)*6,0))</f>
        <v/>
      </c>
      <c r="B87" s="2" t="str">
        <f ca="1">IF(OFFSET(ruw!$F$1,F$4+ROUNDDOWN((ROW()-1)/6,0)*6,0)="","",OFFSET(ruw!$F$1,F$4+ROUNDDOWN((ROW()-1)/6,0)*6,0))</f>
        <v/>
      </c>
      <c r="C87" s="2" t="str">
        <f ca="1">IF(OFFSET(ruw!$G$1,F$4+ROUNDDOWN((ROW()-1)/6,0)*6,0)="","",OFFSET(ruw!$G$1,F$4+ROUNDDOWN((ROW()-1)/6,0)*6,0))</f>
        <v/>
      </c>
      <c r="E87" s="2"/>
    </row>
    <row r="88" spans="1:5" ht="12.75">
      <c r="A88" s="2" t="str">
        <f ca="1">IF(OFFSET(ruw!$E$1,F$5+ROUNDDOWN((ROW()-1)/6,0)*6,0)="","",OFFSET(ruw!$E$1,F$5+ROUNDDOWN((ROW()-1)/6,0)*6,0))</f>
        <v/>
      </c>
      <c r="B88" s="2" t="str">
        <f ca="1">IF(OFFSET(ruw!$F$1,F$5+ROUNDDOWN((ROW()-1)/6,0)*6,0)="","",OFFSET(ruw!$F$1,F$5+ROUNDDOWN((ROW()-1)/6,0)*6,0))</f>
        <v/>
      </c>
      <c r="C88" s="2" t="str">
        <f ca="1">IF(OFFSET(ruw!$G$1,F$5+ROUNDDOWN((ROW()-1)/6,0)*6,0)="","",OFFSET(ruw!$G$1,F$5+ROUNDDOWN((ROW()-1)/6,0)*6,0))</f>
        <v/>
      </c>
      <c r="E88" s="2"/>
    </row>
    <row r="89" spans="1:5" ht="12.75">
      <c r="A89" s="2" t="str">
        <f ca="1">IF(OFFSET(ruw!$E$1,F$6+ROUNDDOWN((ROW()-1)/6,0)*6,0)="","",OFFSET(ruw!$E$1,F$6+ROUNDDOWN((ROW()-1)/6,0)*6,0))</f>
        <v/>
      </c>
      <c r="B89" s="2" t="str">
        <f ca="1">IF(OFFSET(ruw!$F$1,F$6+ROUNDDOWN((ROW()-1)/6,0)*6,0)="","",OFFSET(ruw!$F$1,F$6+ROUNDDOWN((ROW()-1)/6,0)*6,0))</f>
        <v/>
      </c>
      <c r="C89" s="2" t="str">
        <f ca="1">IF(OFFSET(ruw!$G$1,F$6+ROUNDDOWN((ROW()-1)/6,0)*6,0)="","",OFFSET(ruw!$G$1,F$6+ROUNDDOWN((ROW()-1)/6,0)*6,0))</f>
        <v/>
      </c>
      <c r="E89" s="2"/>
    </row>
    <row r="90" spans="1:5" ht="12.75">
      <c r="A90" s="2" t="str">
        <f ca="1">IF(OFFSET(ruw!$E$1,F$7+ROUNDDOWN((ROW()-1)/6,0)*6,0)="","",OFFSET(ruw!$E$1,F$7+ROUNDDOWN((ROW()-1)/6,0)*6,0))</f>
        <v/>
      </c>
      <c r="B90" s="2" t="str">
        <f ca="1">IF(OFFSET(ruw!$F$1,F$7+ROUNDDOWN((ROW()-1)/6,0)*6,0)="","",OFFSET(ruw!$F$1,F$7+ROUNDDOWN((ROW()-1)/6,0)*6,0))</f>
        <v/>
      </c>
      <c r="C90" s="2" t="str">
        <f ca="1">IF(OFFSET(ruw!$G$1,F$7+ROUNDDOWN((ROW()-1)/6,0)*6,0)="","",OFFSET(ruw!$G$1,F$7+ROUNDDOWN((ROW()-1)/6,0)*6,0))</f>
        <v/>
      </c>
      <c r="E90" s="2"/>
    </row>
    <row r="91" spans="1:5" ht="12.75">
      <c r="A91" s="2" t="str">
        <f ca="1">IF(OFFSET(ruw!$E$1,F$2+ROUNDDOWN((ROW()-1)/6,0)*6,0)="","",OFFSET(ruw!$E$1,F$2+ROUNDDOWN((ROW()-1)/6,0)*6,0))</f>
        <v/>
      </c>
      <c r="B91" s="2" t="str">
        <f ca="1">IF(OFFSET(ruw!$F$1,F$2+ROUNDDOWN((ROW()-1)/6,0)*6,0)="","",OFFSET(ruw!$F$1,F$2+ROUNDDOWN((ROW()-1)/6,0)*6,0))</f>
        <v/>
      </c>
      <c r="C91" s="2" t="str">
        <f ca="1">IF(OFFSET(ruw!$G$1,F$2+ROUNDDOWN((ROW()-1)/6,0)*6,0)="","",OFFSET(ruw!$G$1,F$2+ROUNDDOWN((ROW()-1)/6,0)*6,0))</f>
        <v/>
      </c>
      <c r="E91" s="2"/>
    </row>
    <row r="92" spans="1:5" ht="12.75">
      <c r="A92" s="2" t="str">
        <f ca="1">IF(OFFSET(ruw!$E$1,F$3+ROUNDDOWN((ROW()-1)/6,0)*6,0)="","",OFFSET(ruw!$E$1,F$3+ROUNDDOWN((ROW()-1)/6,0)*6,0))</f>
        <v/>
      </c>
      <c r="B92" s="2" t="str">
        <f ca="1">IF(OFFSET(ruw!$F$1,F$3+ROUNDDOWN((ROW()-1)/6,0)*6,0)="","",OFFSET(ruw!$F$1,F$3+ROUNDDOWN((ROW()-1)/6,0)*6,0))</f>
        <v/>
      </c>
      <c r="C92" s="2" t="str">
        <f ca="1">IF(OFFSET(ruw!$G$1,F$3+ROUNDDOWN((ROW()-1)/6,0)*6,0)="","",OFFSET(ruw!$G$1,F$3+ROUNDDOWN((ROW()-1)/6,0)*6,0))</f>
        <v/>
      </c>
      <c r="E92" s="2"/>
    </row>
    <row r="93" spans="1:5" ht="12.75">
      <c r="A93" s="2" t="str">
        <f ca="1">IF(OFFSET(ruw!$E$1,F$4+ROUNDDOWN((ROW()-1)/6,0)*6,0)="","",OFFSET(ruw!$E$1,F$4+ROUNDDOWN((ROW()-1)/6,0)*6,0))</f>
        <v/>
      </c>
      <c r="B93" s="2" t="str">
        <f ca="1">IF(OFFSET(ruw!$F$1,F$4+ROUNDDOWN((ROW()-1)/6,0)*6,0)="","",OFFSET(ruw!$F$1,F$4+ROUNDDOWN((ROW()-1)/6,0)*6,0))</f>
        <v/>
      </c>
      <c r="C93" s="2" t="str">
        <f ca="1">IF(OFFSET(ruw!$G$1,F$4+ROUNDDOWN((ROW()-1)/6,0)*6,0)="","",OFFSET(ruw!$G$1,F$4+ROUNDDOWN((ROW()-1)/6,0)*6,0))</f>
        <v/>
      </c>
      <c r="E93" s="2"/>
    </row>
    <row r="94" spans="1:5" ht="12.75">
      <c r="A94" s="2" t="str">
        <f ca="1">IF(OFFSET(ruw!$E$1,F$5+ROUNDDOWN((ROW()-1)/6,0)*6,0)="","",OFFSET(ruw!$E$1,F$5+ROUNDDOWN((ROW()-1)/6,0)*6,0))</f>
        <v/>
      </c>
      <c r="B94" s="2" t="str">
        <f ca="1">IF(OFFSET(ruw!$F$1,F$5+ROUNDDOWN((ROW()-1)/6,0)*6,0)="","",OFFSET(ruw!$F$1,F$5+ROUNDDOWN((ROW()-1)/6,0)*6,0))</f>
        <v/>
      </c>
      <c r="C94" s="2" t="str">
        <f ca="1">IF(OFFSET(ruw!$G$1,F$5+ROUNDDOWN((ROW()-1)/6,0)*6,0)="","",OFFSET(ruw!$G$1,F$5+ROUNDDOWN((ROW()-1)/6,0)*6,0))</f>
        <v/>
      </c>
      <c r="E94" s="2"/>
    </row>
    <row r="95" spans="1:5" ht="12.75">
      <c r="A95" s="2" t="str">
        <f ca="1">IF(OFFSET(ruw!$E$1,F$6+ROUNDDOWN((ROW()-1)/6,0)*6,0)="","",OFFSET(ruw!$E$1,F$6+ROUNDDOWN((ROW()-1)/6,0)*6,0))</f>
        <v/>
      </c>
      <c r="B95" s="2" t="str">
        <f ca="1">IF(OFFSET(ruw!$F$1,F$6+ROUNDDOWN((ROW()-1)/6,0)*6,0)="","",OFFSET(ruw!$F$1,F$6+ROUNDDOWN((ROW()-1)/6,0)*6,0))</f>
        <v/>
      </c>
      <c r="C95" s="2" t="str">
        <f ca="1">IF(OFFSET(ruw!$G$1,F$6+ROUNDDOWN((ROW()-1)/6,0)*6,0)="","",OFFSET(ruw!$G$1,F$6+ROUNDDOWN((ROW()-1)/6,0)*6,0))</f>
        <v/>
      </c>
      <c r="E95" s="2"/>
    </row>
    <row r="96" spans="1:5" ht="12.75">
      <c r="A96" s="2" t="str">
        <f ca="1">IF(OFFSET(ruw!$E$1,F$7+ROUNDDOWN((ROW()-1)/6,0)*6,0)="","",OFFSET(ruw!$E$1,F$7+ROUNDDOWN((ROW()-1)/6,0)*6,0))</f>
        <v/>
      </c>
      <c r="B96" s="2" t="str">
        <f ca="1">IF(OFFSET(ruw!$F$1,F$7+ROUNDDOWN((ROW()-1)/6,0)*6,0)="","",OFFSET(ruw!$F$1,F$7+ROUNDDOWN((ROW()-1)/6,0)*6,0))</f>
        <v/>
      </c>
      <c r="C96" s="2" t="str">
        <f ca="1">IF(OFFSET(ruw!$G$1,F$7+ROUNDDOWN((ROW()-1)/6,0)*6,0)="","",OFFSET(ruw!$G$1,F$7+ROUNDDOWN((ROW()-1)/6,0)*6,0))</f>
        <v/>
      </c>
      <c r="E96" s="2"/>
    </row>
    <row r="97" spans="1:5" ht="12.75">
      <c r="A97" s="2" t="str">
        <f ca="1">IF(OFFSET(ruw!$E$1,F$2+ROUNDDOWN((ROW()-1)/6,0)*6,0)="","",OFFSET(ruw!$E$1,F$2+ROUNDDOWN((ROW()-1)/6,0)*6,0))</f>
        <v/>
      </c>
      <c r="B97" s="2" t="str">
        <f ca="1">IF(OFFSET(ruw!$F$1,F$2+ROUNDDOWN((ROW()-1)/6,0)*6,0)="","",OFFSET(ruw!$F$1,F$2+ROUNDDOWN((ROW()-1)/6,0)*6,0))</f>
        <v/>
      </c>
      <c r="C97" s="2" t="str">
        <f ca="1">IF(OFFSET(ruw!$G$1,F$2+ROUNDDOWN((ROW()-1)/6,0)*6,0)="","",OFFSET(ruw!$G$1,F$2+ROUNDDOWN((ROW()-1)/6,0)*6,0))</f>
        <v/>
      </c>
      <c r="E97" s="2"/>
    </row>
    <row r="98" spans="1:5" ht="12.75">
      <c r="A98" s="2" t="str">
        <f ca="1">IF(OFFSET(ruw!$E$1,F$3+ROUNDDOWN((ROW()-1)/6,0)*6,0)="","",OFFSET(ruw!$E$1,F$3+ROUNDDOWN((ROW()-1)/6,0)*6,0))</f>
        <v/>
      </c>
      <c r="B98" s="2" t="str">
        <f ca="1">IF(OFFSET(ruw!$F$1,F$3+ROUNDDOWN((ROW()-1)/6,0)*6,0)="","",OFFSET(ruw!$F$1,F$3+ROUNDDOWN((ROW()-1)/6,0)*6,0))</f>
        <v/>
      </c>
      <c r="C98" s="2" t="str">
        <f ca="1">IF(OFFSET(ruw!$G$1,F$3+ROUNDDOWN((ROW()-1)/6,0)*6,0)="","",OFFSET(ruw!$G$1,F$3+ROUNDDOWN((ROW()-1)/6,0)*6,0))</f>
        <v/>
      </c>
      <c r="E98" s="2"/>
    </row>
    <row r="99" spans="1:5" ht="12.75">
      <c r="A99" s="2" t="str">
        <f ca="1">IF(OFFSET(ruw!$E$1,F$4+ROUNDDOWN((ROW()-1)/6,0)*6,0)="","",OFFSET(ruw!$E$1,F$4+ROUNDDOWN((ROW()-1)/6,0)*6,0))</f>
        <v/>
      </c>
      <c r="B99" s="2" t="str">
        <f ca="1">IF(OFFSET(ruw!$F$1,F$4+ROUNDDOWN((ROW()-1)/6,0)*6,0)="","",OFFSET(ruw!$F$1,F$4+ROUNDDOWN((ROW()-1)/6,0)*6,0))</f>
        <v/>
      </c>
      <c r="C99" s="2" t="str">
        <f ca="1">IF(OFFSET(ruw!$G$1,F$4+ROUNDDOWN((ROW()-1)/6,0)*6,0)="","",OFFSET(ruw!$G$1,F$4+ROUNDDOWN((ROW()-1)/6,0)*6,0))</f>
        <v/>
      </c>
      <c r="E99" s="2"/>
    </row>
    <row r="100" spans="1:5" ht="12.75">
      <c r="A100" s="2" t="str">
        <f ca="1">IF(OFFSET(ruw!$E$1,F$5+ROUNDDOWN((ROW()-1)/6,0)*6,0)="","",OFFSET(ruw!$E$1,F$5+ROUNDDOWN((ROW()-1)/6,0)*6,0))</f>
        <v/>
      </c>
      <c r="B100" s="2" t="str">
        <f ca="1">IF(OFFSET(ruw!$F$1,F$5+ROUNDDOWN((ROW()-1)/6,0)*6,0)="","",OFFSET(ruw!$F$1,F$5+ROUNDDOWN((ROW()-1)/6,0)*6,0))</f>
        <v/>
      </c>
      <c r="C100" s="2" t="str">
        <f ca="1">IF(OFFSET(ruw!$G$1,F$5+ROUNDDOWN((ROW()-1)/6,0)*6,0)="","",OFFSET(ruw!$G$1,F$5+ROUNDDOWN((ROW()-1)/6,0)*6,0))</f>
        <v/>
      </c>
      <c r="E100" s="2"/>
    </row>
    <row r="101" spans="1:5" ht="12.75">
      <c r="A101" s="2" t="str">
        <f ca="1">IF(OFFSET(ruw!$E$1,F$6+ROUNDDOWN((ROW()-1)/6,0)*6,0)="","",OFFSET(ruw!$E$1,F$6+ROUNDDOWN((ROW()-1)/6,0)*6,0))</f>
        <v/>
      </c>
      <c r="B101" s="2" t="str">
        <f ca="1">IF(OFFSET(ruw!$F$1,F$6+ROUNDDOWN((ROW()-1)/6,0)*6,0)="","",OFFSET(ruw!$F$1,F$6+ROUNDDOWN((ROW()-1)/6,0)*6,0))</f>
        <v/>
      </c>
      <c r="C101" s="2" t="str">
        <f ca="1">IF(OFFSET(ruw!$G$1,F$6+ROUNDDOWN((ROW()-1)/6,0)*6,0)="","",OFFSET(ruw!$G$1,F$6+ROUNDDOWN((ROW()-1)/6,0)*6,0))</f>
        <v/>
      </c>
      <c r="E101" s="2"/>
    </row>
    <row r="102" spans="1:5" ht="12.75">
      <c r="A102" s="2" t="str">
        <f ca="1">IF(OFFSET(ruw!$E$1,F$7+ROUNDDOWN((ROW()-1)/6,0)*6,0)="","",OFFSET(ruw!$E$1,F$7+ROUNDDOWN((ROW()-1)/6,0)*6,0))</f>
        <v/>
      </c>
      <c r="B102" s="2" t="str">
        <f ca="1">IF(OFFSET(ruw!$F$1,F$7+ROUNDDOWN((ROW()-1)/6,0)*6,0)="","",OFFSET(ruw!$F$1,F$7+ROUNDDOWN((ROW()-1)/6,0)*6,0))</f>
        <v/>
      </c>
      <c r="C102" s="2" t="str">
        <f ca="1">IF(OFFSET(ruw!$G$1,F$7+ROUNDDOWN((ROW()-1)/6,0)*6,0)="","",OFFSET(ruw!$G$1,F$7+ROUNDDOWN((ROW()-1)/6,0)*6,0))</f>
        <v/>
      </c>
      <c r="E102" s="2"/>
    </row>
    <row r="103" spans="1:5" ht="12.75">
      <c r="A103" s="2" t="str">
        <f ca="1">IF(OFFSET(ruw!$E$1,F$2+ROUNDDOWN((ROW()-1)/6,0)*6,0)="","",OFFSET(ruw!$E$1,F$2+ROUNDDOWN((ROW()-1)/6,0)*6,0))</f>
        <v/>
      </c>
      <c r="B103" s="2" t="str">
        <f ca="1">IF(OFFSET(ruw!$F$1,F$2+ROUNDDOWN((ROW()-1)/6,0)*6,0)="","",OFFSET(ruw!$F$1,F$2+ROUNDDOWN((ROW()-1)/6,0)*6,0))</f>
        <v/>
      </c>
      <c r="C103" s="2" t="str">
        <f ca="1">IF(OFFSET(ruw!$G$1,F$2+ROUNDDOWN((ROW()-1)/6,0)*6,0)="","",OFFSET(ruw!$G$1,F$2+ROUNDDOWN((ROW()-1)/6,0)*6,0))</f>
        <v/>
      </c>
      <c r="E103" s="2"/>
    </row>
    <row r="104" spans="1:5" ht="12.75">
      <c r="A104" s="2" t="str">
        <f ca="1">IF(OFFSET(ruw!$E$1,F$3+ROUNDDOWN((ROW()-1)/6,0)*6,0)="","",OFFSET(ruw!$E$1,F$3+ROUNDDOWN((ROW()-1)/6,0)*6,0))</f>
        <v/>
      </c>
      <c r="B104" s="2" t="str">
        <f ca="1">IF(OFFSET(ruw!$F$1,F$3+ROUNDDOWN((ROW()-1)/6,0)*6,0)="","",OFFSET(ruw!$F$1,F$3+ROUNDDOWN((ROW()-1)/6,0)*6,0))</f>
        <v/>
      </c>
      <c r="C104" s="2" t="str">
        <f ca="1">IF(OFFSET(ruw!$G$1,F$3+ROUNDDOWN((ROW()-1)/6,0)*6,0)="","",OFFSET(ruw!$G$1,F$3+ROUNDDOWN((ROW()-1)/6,0)*6,0))</f>
        <v/>
      </c>
      <c r="E104" s="2"/>
    </row>
    <row r="105" spans="1:5" ht="12.75">
      <c r="A105" s="2" t="str">
        <f ca="1">IF(OFFSET(ruw!$E$1,F$4+ROUNDDOWN((ROW()-1)/6,0)*6,0)="","",OFFSET(ruw!$E$1,F$4+ROUNDDOWN((ROW()-1)/6,0)*6,0))</f>
        <v/>
      </c>
      <c r="B105" s="2" t="str">
        <f ca="1">IF(OFFSET(ruw!$F$1,F$4+ROUNDDOWN((ROW()-1)/6,0)*6,0)="","",OFFSET(ruw!$F$1,F$4+ROUNDDOWN((ROW()-1)/6,0)*6,0))</f>
        <v/>
      </c>
      <c r="C105" s="2" t="str">
        <f ca="1">IF(OFFSET(ruw!$G$1,F$4+ROUNDDOWN((ROW()-1)/6,0)*6,0)="","",OFFSET(ruw!$G$1,F$4+ROUNDDOWN((ROW()-1)/6,0)*6,0))</f>
        <v/>
      </c>
      <c r="E105" s="2"/>
    </row>
    <row r="106" spans="1:5" ht="12.75">
      <c r="A106" s="2" t="str">
        <f ca="1">IF(OFFSET(ruw!$E$1,F$5+ROUNDDOWN((ROW()-1)/6,0)*6,0)="","",OFFSET(ruw!$E$1,F$5+ROUNDDOWN((ROW()-1)/6,0)*6,0))</f>
        <v/>
      </c>
      <c r="B106" s="2" t="str">
        <f ca="1">IF(OFFSET(ruw!$F$1,F$5+ROUNDDOWN((ROW()-1)/6,0)*6,0)="","",OFFSET(ruw!$F$1,F$5+ROUNDDOWN((ROW()-1)/6,0)*6,0))</f>
        <v/>
      </c>
      <c r="C106" s="2" t="str">
        <f ca="1">IF(OFFSET(ruw!$G$1,F$5+ROUNDDOWN((ROW()-1)/6,0)*6,0)="","",OFFSET(ruw!$G$1,F$5+ROUNDDOWN((ROW()-1)/6,0)*6,0))</f>
        <v/>
      </c>
      <c r="E106" s="2"/>
    </row>
    <row r="107" spans="1:5" ht="12.75">
      <c r="A107" s="2" t="str">
        <f ca="1">IF(OFFSET(ruw!$E$1,F$6+ROUNDDOWN((ROW()-1)/6,0)*6,0)="","",OFFSET(ruw!$E$1,F$6+ROUNDDOWN((ROW()-1)/6,0)*6,0))</f>
        <v/>
      </c>
      <c r="B107" s="2" t="str">
        <f ca="1">IF(OFFSET(ruw!$F$1,F$6+ROUNDDOWN((ROW()-1)/6,0)*6,0)="","",OFFSET(ruw!$F$1,F$6+ROUNDDOWN((ROW()-1)/6,0)*6,0))</f>
        <v/>
      </c>
      <c r="C107" s="2" t="str">
        <f ca="1">IF(OFFSET(ruw!$G$1,F$6+ROUNDDOWN((ROW()-1)/6,0)*6,0)="","",OFFSET(ruw!$G$1,F$6+ROUNDDOWN((ROW()-1)/6,0)*6,0))</f>
        <v/>
      </c>
      <c r="E107" s="2"/>
    </row>
    <row r="108" spans="1:5" ht="12.75">
      <c r="A108" s="2" t="str">
        <f ca="1">IF(OFFSET(ruw!$E$1,F$7+ROUNDDOWN((ROW()-1)/6,0)*6,0)="","",OFFSET(ruw!$E$1,F$7+ROUNDDOWN((ROW()-1)/6,0)*6,0))</f>
        <v/>
      </c>
      <c r="B108" s="2" t="str">
        <f ca="1">IF(OFFSET(ruw!$F$1,F$7+ROUNDDOWN((ROW()-1)/6,0)*6,0)="","",OFFSET(ruw!$F$1,F$7+ROUNDDOWN((ROW()-1)/6,0)*6,0))</f>
        <v/>
      </c>
      <c r="C108" s="2" t="str">
        <f ca="1">IF(OFFSET(ruw!$G$1,F$7+ROUNDDOWN((ROW()-1)/6,0)*6,0)="","",OFFSET(ruw!$G$1,F$7+ROUNDDOWN((ROW()-1)/6,0)*6,0))</f>
        <v/>
      </c>
      <c r="E108" s="2"/>
    </row>
    <row r="109" spans="1:5" ht="12.75">
      <c r="A109" s="2" t="str">
        <f ca="1">IF(OFFSET(ruw!$E$1,F$2+ROUNDDOWN((ROW()-1)/6,0)*6,0)="","",OFFSET(ruw!$E$1,F$2+ROUNDDOWN((ROW()-1)/6,0)*6,0))</f>
        <v/>
      </c>
      <c r="B109" s="2" t="str">
        <f ca="1">IF(OFFSET(ruw!$F$1,F$2+ROUNDDOWN((ROW()-1)/6,0)*6,0)="","",OFFSET(ruw!$F$1,F$2+ROUNDDOWN((ROW()-1)/6,0)*6,0))</f>
        <v/>
      </c>
      <c r="C109" s="2" t="str">
        <f ca="1">IF(OFFSET(ruw!$G$1,F$2+ROUNDDOWN((ROW()-1)/6,0)*6,0)="","",OFFSET(ruw!$G$1,F$2+ROUNDDOWN((ROW()-1)/6,0)*6,0))</f>
        <v/>
      </c>
      <c r="E109" s="2"/>
    </row>
    <row r="110" spans="1:5" ht="12.75">
      <c r="A110" s="2" t="str">
        <f ca="1">IF(OFFSET(ruw!$E$1,F$3+ROUNDDOWN((ROW()-1)/6,0)*6,0)="","",OFFSET(ruw!$E$1,F$3+ROUNDDOWN((ROW()-1)/6,0)*6,0))</f>
        <v/>
      </c>
      <c r="B110" s="2" t="str">
        <f ca="1">IF(OFFSET(ruw!$F$1,F$3+ROUNDDOWN((ROW()-1)/6,0)*6,0)="","",OFFSET(ruw!$F$1,F$3+ROUNDDOWN((ROW()-1)/6,0)*6,0))</f>
        <v/>
      </c>
      <c r="C110" s="2" t="str">
        <f ca="1">IF(OFFSET(ruw!$G$1,F$3+ROUNDDOWN((ROW()-1)/6,0)*6,0)="","",OFFSET(ruw!$G$1,F$3+ROUNDDOWN((ROW()-1)/6,0)*6,0))</f>
        <v/>
      </c>
      <c r="E110" s="2"/>
    </row>
    <row r="111" spans="1:5" ht="12.75">
      <c r="A111" s="2" t="str">
        <f ca="1">IF(OFFSET(ruw!$E$1,F$4+ROUNDDOWN((ROW()-1)/6,0)*6,0)="","",OFFSET(ruw!$E$1,F$4+ROUNDDOWN((ROW()-1)/6,0)*6,0))</f>
        <v/>
      </c>
      <c r="B111" s="2" t="str">
        <f ca="1">IF(OFFSET(ruw!$F$1,F$4+ROUNDDOWN((ROW()-1)/6,0)*6,0)="","",OFFSET(ruw!$F$1,F$4+ROUNDDOWN((ROW()-1)/6,0)*6,0))</f>
        <v/>
      </c>
      <c r="C111" s="2" t="str">
        <f ca="1">IF(OFFSET(ruw!$G$1,F$4+ROUNDDOWN((ROW()-1)/6,0)*6,0)="","",OFFSET(ruw!$G$1,F$4+ROUNDDOWN((ROW()-1)/6,0)*6,0))</f>
        <v/>
      </c>
      <c r="E111" s="2"/>
    </row>
    <row r="112" spans="1:5" ht="12.75">
      <c r="A112" s="2" t="str">
        <f ca="1">IF(OFFSET(ruw!$E$1,F$5+ROUNDDOWN((ROW()-1)/6,0)*6,0)="","",OFFSET(ruw!$E$1,F$5+ROUNDDOWN((ROW()-1)/6,0)*6,0))</f>
        <v/>
      </c>
      <c r="B112" s="2" t="str">
        <f ca="1">IF(OFFSET(ruw!$F$1,F$5+ROUNDDOWN((ROW()-1)/6,0)*6,0)="","",OFFSET(ruw!$F$1,F$5+ROUNDDOWN((ROW()-1)/6,0)*6,0))</f>
        <v/>
      </c>
      <c r="C112" s="2" t="str">
        <f ca="1">IF(OFFSET(ruw!$G$1,F$5+ROUNDDOWN((ROW()-1)/6,0)*6,0)="","",OFFSET(ruw!$G$1,F$5+ROUNDDOWN((ROW()-1)/6,0)*6,0))</f>
        <v/>
      </c>
      <c r="E112" s="2"/>
    </row>
    <row r="113" spans="1:5" ht="12.75">
      <c r="A113" s="2" t="str">
        <f ca="1">IF(OFFSET(ruw!$E$1,F$6+ROUNDDOWN((ROW()-1)/6,0)*6,0)="","",OFFSET(ruw!$E$1,F$6+ROUNDDOWN((ROW()-1)/6,0)*6,0))</f>
        <v/>
      </c>
      <c r="B113" s="2" t="str">
        <f ca="1">IF(OFFSET(ruw!$F$1,F$6+ROUNDDOWN((ROW()-1)/6,0)*6,0)="","",OFFSET(ruw!$F$1,F$6+ROUNDDOWN((ROW()-1)/6,0)*6,0))</f>
        <v/>
      </c>
      <c r="C113" s="2" t="str">
        <f ca="1">IF(OFFSET(ruw!$G$1,F$6+ROUNDDOWN((ROW()-1)/6,0)*6,0)="","",OFFSET(ruw!$G$1,F$6+ROUNDDOWN((ROW()-1)/6,0)*6,0))</f>
        <v/>
      </c>
      <c r="E113" s="2"/>
    </row>
    <row r="114" spans="1:5" ht="12.75">
      <c r="A114" s="2" t="str">
        <f ca="1">IF(OFFSET(ruw!$E$1,F$7+ROUNDDOWN((ROW()-1)/6,0)*6,0)="","",OFFSET(ruw!$E$1,F$7+ROUNDDOWN((ROW()-1)/6,0)*6,0))</f>
        <v/>
      </c>
      <c r="B114" s="2" t="str">
        <f ca="1">IF(OFFSET(ruw!$F$1,F$7+ROUNDDOWN((ROW()-1)/6,0)*6,0)="","",OFFSET(ruw!$F$1,F$7+ROUNDDOWN((ROW()-1)/6,0)*6,0))</f>
        <v/>
      </c>
      <c r="C114" s="2" t="str">
        <f ca="1">IF(OFFSET(ruw!$G$1,F$7+ROUNDDOWN((ROW()-1)/6,0)*6,0)="","",OFFSET(ruw!$G$1,F$7+ROUNDDOWN((ROW()-1)/6,0)*6,0))</f>
        <v/>
      </c>
      <c r="E114" s="2"/>
    </row>
    <row r="115" spans="1:5" ht="12.75">
      <c r="A115" s="2" t="str">
        <f ca="1">IF(OFFSET(ruw!$E$1,F$2+ROUNDDOWN((ROW()-1)/6,0)*6,0)="","",OFFSET(ruw!$E$1,F$2+ROUNDDOWN((ROW()-1)/6,0)*6,0))</f>
        <v/>
      </c>
      <c r="B115" s="2" t="str">
        <f ca="1">IF(OFFSET(ruw!$F$1,F$2+ROUNDDOWN((ROW()-1)/6,0)*6,0)="","",OFFSET(ruw!$F$1,F$2+ROUNDDOWN((ROW()-1)/6,0)*6,0))</f>
        <v/>
      </c>
      <c r="C115" s="2" t="str">
        <f ca="1">IF(OFFSET(ruw!$G$1,F$2+ROUNDDOWN((ROW()-1)/6,0)*6,0)="","",OFFSET(ruw!$G$1,F$2+ROUNDDOWN((ROW()-1)/6,0)*6,0))</f>
        <v/>
      </c>
      <c r="E115" s="2"/>
    </row>
    <row r="116" spans="1:5" ht="12.75">
      <c r="A116" s="2" t="str">
        <f ca="1">IF(OFFSET(ruw!$E$1,F$3+ROUNDDOWN((ROW()-1)/6,0)*6,0)="","",OFFSET(ruw!$E$1,F$3+ROUNDDOWN((ROW()-1)/6,0)*6,0))</f>
        <v/>
      </c>
      <c r="B116" s="2" t="str">
        <f ca="1">IF(OFFSET(ruw!$F$1,F$3+ROUNDDOWN((ROW()-1)/6,0)*6,0)="","",OFFSET(ruw!$F$1,F$3+ROUNDDOWN((ROW()-1)/6,0)*6,0))</f>
        <v/>
      </c>
      <c r="C116" s="2" t="str">
        <f ca="1">IF(OFFSET(ruw!$G$1,F$3+ROUNDDOWN((ROW()-1)/6,0)*6,0)="","",OFFSET(ruw!$G$1,F$3+ROUNDDOWN((ROW()-1)/6,0)*6,0))</f>
        <v/>
      </c>
      <c r="E116" s="2"/>
    </row>
    <row r="117" spans="1:5" ht="12.75">
      <c r="A117" s="2" t="str">
        <f ca="1">IF(OFFSET(ruw!$E$1,F$4+ROUNDDOWN((ROW()-1)/6,0)*6,0)="","",OFFSET(ruw!$E$1,F$4+ROUNDDOWN((ROW()-1)/6,0)*6,0))</f>
        <v/>
      </c>
      <c r="B117" s="2" t="str">
        <f ca="1">IF(OFFSET(ruw!$F$1,F$4+ROUNDDOWN((ROW()-1)/6,0)*6,0)="","",OFFSET(ruw!$F$1,F$4+ROUNDDOWN((ROW()-1)/6,0)*6,0))</f>
        <v/>
      </c>
      <c r="C117" s="2" t="str">
        <f ca="1">IF(OFFSET(ruw!$G$1,F$4+ROUNDDOWN((ROW()-1)/6,0)*6,0)="","",OFFSET(ruw!$G$1,F$4+ROUNDDOWN((ROW()-1)/6,0)*6,0))</f>
        <v/>
      </c>
      <c r="E117" s="2"/>
    </row>
    <row r="118" spans="1:5" ht="12.75">
      <c r="A118" s="2" t="str">
        <f ca="1">IF(OFFSET(ruw!$E$1,F$5+ROUNDDOWN((ROW()-1)/6,0)*6,0)="","",OFFSET(ruw!$E$1,F$5+ROUNDDOWN((ROW()-1)/6,0)*6,0))</f>
        <v/>
      </c>
      <c r="B118" s="2" t="str">
        <f ca="1">IF(OFFSET(ruw!$F$1,F$5+ROUNDDOWN((ROW()-1)/6,0)*6,0)="","",OFFSET(ruw!$F$1,F$5+ROUNDDOWN((ROW()-1)/6,0)*6,0))</f>
        <v/>
      </c>
      <c r="C118" s="2" t="str">
        <f ca="1">IF(OFFSET(ruw!$G$1,F$5+ROUNDDOWN((ROW()-1)/6,0)*6,0)="","",OFFSET(ruw!$G$1,F$5+ROUNDDOWN((ROW()-1)/6,0)*6,0))</f>
        <v/>
      </c>
      <c r="E118" s="2"/>
    </row>
    <row r="119" spans="1:5" ht="12.75">
      <c r="A119" s="2" t="str">
        <f ca="1">IF(OFFSET(ruw!$E$1,F$6+ROUNDDOWN((ROW()-1)/6,0)*6,0)="","",OFFSET(ruw!$E$1,F$6+ROUNDDOWN((ROW()-1)/6,0)*6,0))</f>
        <v/>
      </c>
      <c r="B119" s="2" t="str">
        <f ca="1">IF(OFFSET(ruw!$F$1,F$6+ROUNDDOWN((ROW()-1)/6,0)*6,0)="","",OFFSET(ruw!$F$1,F$6+ROUNDDOWN((ROW()-1)/6,0)*6,0))</f>
        <v/>
      </c>
      <c r="C119" s="2" t="str">
        <f ca="1">IF(OFFSET(ruw!$G$1,F$6+ROUNDDOWN((ROW()-1)/6,0)*6,0)="","",OFFSET(ruw!$G$1,F$6+ROUNDDOWN((ROW()-1)/6,0)*6,0))</f>
        <v/>
      </c>
      <c r="E119" s="2"/>
    </row>
    <row r="120" spans="1:5" ht="12.75">
      <c r="A120" s="2" t="str">
        <f ca="1">IF(OFFSET(ruw!$E$1,F$7+ROUNDDOWN((ROW()-1)/6,0)*6,0)="","",OFFSET(ruw!$E$1,F$7+ROUNDDOWN((ROW()-1)/6,0)*6,0))</f>
        <v/>
      </c>
      <c r="B120" s="2" t="str">
        <f ca="1">IF(OFFSET(ruw!$F$1,F$7+ROUNDDOWN((ROW()-1)/6,0)*6,0)="","",OFFSET(ruw!$F$1,F$7+ROUNDDOWN((ROW()-1)/6,0)*6,0))</f>
        <v/>
      </c>
      <c r="C120" s="2" t="str">
        <f ca="1">IF(OFFSET(ruw!$G$1,F$7+ROUNDDOWN((ROW()-1)/6,0)*6,0)="","",OFFSET(ruw!$G$1,F$7+ROUNDDOWN((ROW()-1)/6,0)*6,0))</f>
        <v/>
      </c>
      <c r="E120" s="2"/>
    </row>
    <row r="121" spans="1:5" ht="12.75">
      <c r="A121" s="2" t="str">
        <f ca="1">IF(OFFSET(ruw!$E$1,F$2+ROUNDDOWN((ROW()-1)/6,0)*6,0)="","",OFFSET(ruw!$E$1,F$2+ROUNDDOWN((ROW()-1)/6,0)*6,0))</f>
        <v/>
      </c>
      <c r="B121" s="2" t="str">
        <f ca="1">IF(OFFSET(ruw!$F$1,F$2+ROUNDDOWN((ROW()-1)/6,0)*6,0)="","",OFFSET(ruw!$F$1,F$2+ROUNDDOWN((ROW()-1)/6,0)*6,0))</f>
        <v/>
      </c>
      <c r="C121" s="2" t="str">
        <f ca="1">IF(OFFSET(ruw!$G$1,F$2+ROUNDDOWN((ROW()-1)/6,0)*6,0)="","",OFFSET(ruw!$G$1,F$2+ROUNDDOWN((ROW()-1)/6,0)*6,0))</f>
        <v/>
      </c>
      <c r="E121" s="2"/>
    </row>
    <row r="122" spans="1:5" ht="12.75">
      <c r="A122" s="2" t="str">
        <f ca="1">IF(OFFSET(ruw!$E$1,F$3+ROUNDDOWN((ROW()-1)/6,0)*6,0)="","",OFFSET(ruw!$E$1,F$3+ROUNDDOWN((ROW()-1)/6,0)*6,0))</f>
        <v/>
      </c>
      <c r="B122" s="2" t="str">
        <f ca="1">IF(OFFSET(ruw!$F$1,F$3+ROUNDDOWN((ROW()-1)/6,0)*6,0)="","",OFFSET(ruw!$F$1,F$3+ROUNDDOWN((ROW()-1)/6,0)*6,0))</f>
        <v/>
      </c>
      <c r="C122" s="2" t="str">
        <f ca="1">IF(OFFSET(ruw!$G$1,F$3+ROUNDDOWN((ROW()-1)/6,0)*6,0)="","",OFFSET(ruw!$G$1,F$3+ROUNDDOWN((ROW()-1)/6,0)*6,0))</f>
        <v/>
      </c>
      <c r="E122" s="2"/>
    </row>
    <row r="123" spans="1:5" ht="12.75">
      <c r="A123" s="2" t="str">
        <f ca="1">IF(OFFSET(ruw!$E$1,F$4+ROUNDDOWN((ROW()-1)/6,0)*6,0)="","",OFFSET(ruw!$E$1,F$4+ROUNDDOWN((ROW()-1)/6,0)*6,0))</f>
        <v/>
      </c>
      <c r="B123" s="2" t="str">
        <f ca="1">IF(OFFSET(ruw!$F$1,F$4+ROUNDDOWN((ROW()-1)/6,0)*6,0)="","",OFFSET(ruw!$F$1,F$4+ROUNDDOWN((ROW()-1)/6,0)*6,0))</f>
        <v/>
      </c>
      <c r="C123" s="2" t="str">
        <f ca="1">IF(OFFSET(ruw!$G$1,F$4+ROUNDDOWN((ROW()-1)/6,0)*6,0)="","",OFFSET(ruw!$G$1,F$4+ROUNDDOWN((ROW()-1)/6,0)*6,0))</f>
        <v/>
      </c>
      <c r="E123" s="2"/>
    </row>
    <row r="124" spans="1:5" ht="12.75">
      <c r="A124" s="2" t="str">
        <f ca="1">IF(OFFSET(ruw!$E$1,F$5+ROUNDDOWN((ROW()-1)/6,0)*6,0)="","",OFFSET(ruw!$E$1,F$5+ROUNDDOWN((ROW()-1)/6,0)*6,0))</f>
        <v/>
      </c>
      <c r="B124" s="2" t="str">
        <f ca="1">IF(OFFSET(ruw!$F$1,F$5+ROUNDDOWN((ROW()-1)/6,0)*6,0)="","",OFFSET(ruw!$F$1,F$5+ROUNDDOWN((ROW()-1)/6,0)*6,0))</f>
        <v/>
      </c>
      <c r="C124" s="2" t="str">
        <f ca="1">IF(OFFSET(ruw!$G$1,F$5+ROUNDDOWN((ROW()-1)/6,0)*6,0)="","",OFFSET(ruw!$G$1,F$5+ROUNDDOWN((ROW()-1)/6,0)*6,0))</f>
        <v/>
      </c>
      <c r="E124" s="2"/>
    </row>
    <row r="125" spans="1:5" ht="12.75">
      <c r="A125" s="2" t="str">
        <f ca="1">IF(OFFSET(ruw!$E$1,F$6+ROUNDDOWN((ROW()-1)/6,0)*6,0)="","",OFFSET(ruw!$E$1,F$6+ROUNDDOWN((ROW()-1)/6,0)*6,0))</f>
        <v/>
      </c>
      <c r="B125" s="2" t="str">
        <f ca="1">IF(OFFSET(ruw!$F$1,F$6+ROUNDDOWN((ROW()-1)/6,0)*6,0)="","",OFFSET(ruw!$F$1,F$6+ROUNDDOWN((ROW()-1)/6,0)*6,0))</f>
        <v/>
      </c>
      <c r="C125" s="2" t="str">
        <f ca="1">IF(OFFSET(ruw!$G$1,F$6+ROUNDDOWN((ROW()-1)/6,0)*6,0)="","",OFFSET(ruw!$G$1,F$6+ROUNDDOWN((ROW()-1)/6,0)*6,0))</f>
        <v/>
      </c>
      <c r="E125" s="2"/>
    </row>
    <row r="126" spans="1:5" ht="12.75">
      <c r="A126" s="2" t="str">
        <f ca="1">IF(OFFSET(ruw!$E$1,F$7+ROUNDDOWN((ROW()-1)/6,0)*6,0)="","",OFFSET(ruw!$E$1,F$7+ROUNDDOWN((ROW()-1)/6,0)*6,0))</f>
        <v/>
      </c>
      <c r="B126" s="2" t="str">
        <f ca="1">IF(OFFSET(ruw!$F$1,F$7+ROUNDDOWN((ROW()-1)/6,0)*6,0)="","",OFFSET(ruw!$F$1,F$7+ROUNDDOWN((ROW()-1)/6,0)*6,0))</f>
        <v/>
      </c>
      <c r="C126" s="2" t="str">
        <f ca="1">IF(OFFSET(ruw!$G$1,F$7+ROUNDDOWN((ROW()-1)/6,0)*6,0)="","",OFFSET(ruw!$G$1,F$7+ROUNDDOWN((ROW()-1)/6,0)*6,0))</f>
        <v/>
      </c>
      <c r="E126" s="2"/>
    </row>
    <row r="127" spans="1:5" ht="12.75">
      <c r="A127" s="2" t="str">
        <f ca="1">IF(OFFSET(ruw!$E$1,F$2+ROUNDDOWN((ROW()-1)/6,0)*6,0)="","",OFFSET(ruw!$E$1,F$2+ROUNDDOWN((ROW()-1)/6,0)*6,0))</f>
        <v/>
      </c>
      <c r="B127" s="2" t="str">
        <f ca="1">IF(OFFSET(ruw!$F$1,F$2+ROUNDDOWN((ROW()-1)/6,0)*6,0)="","",OFFSET(ruw!$F$1,F$2+ROUNDDOWN((ROW()-1)/6,0)*6,0))</f>
        <v/>
      </c>
      <c r="C127" s="2" t="str">
        <f ca="1">IF(OFFSET(ruw!$G$1,F$2+ROUNDDOWN((ROW()-1)/6,0)*6,0)="","",OFFSET(ruw!$G$1,F$2+ROUNDDOWN((ROW()-1)/6,0)*6,0))</f>
        <v/>
      </c>
      <c r="E127" s="2"/>
    </row>
    <row r="128" spans="1:5" ht="12.75">
      <c r="A128" s="2" t="str">
        <f ca="1">IF(OFFSET(ruw!$E$1,F$3+ROUNDDOWN((ROW()-1)/6,0)*6,0)="","",OFFSET(ruw!$E$1,F$3+ROUNDDOWN((ROW()-1)/6,0)*6,0))</f>
        <v/>
      </c>
      <c r="B128" s="2" t="str">
        <f ca="1">IF(OFFSET(ruw!$F$1,F$3+ROUNDDOWN((ROW()-1)/6,0)*6,0)="","",OFFSET(ruw!$F$1,F$3+ROUNDDOWN((ROW()-1)/6,0)*6,0))</f>
        <v/>
      </c>
      <c r="C128" s="2" t="str">
        <f ca="1">IF(OFFSET(ruw!$G$1,F$3+ROUNDDOWN((ROW()-1)/6,0)*6,0)="","",OFFSET(ruw!$G$1,F$3+ROUNDDOWN((ROW()-1)/6,0)*6,0))</f>
        <v/>
      </c>
      <c r="E128" s="2"/>
    </row>
    <row r="129" spans="1:5" ht="12.75">
      <c r="A129" s="2" t="str">
        <f ca="1">IF(OFFSET(ruw!$E$1,F$4+ROUNDDOWN((ROW()-1)/6,0)*6,0)="","",OFFSET(ruw!$E$1,F$4+ROUNDDOWN((ROW()-1)/6,0)*6,0))</f>
        <v/>
      </c>
      <c r="B129" s="2" t="str">
        <f ca="1">IF(OFFSET(ruw!$F$1,F$4+ROUNDDOWN((ROW()-1)/6,0)*6,0)="","",OFFSET(ruw!$F$1,F$4+ROUNDDOWN((ROW()-1)/6,0)*6,0))</f>
        <v/>
      </c>
      <c r="C129" s="2" t="str">
        <f ca="1">IF(OFFSET(ruw!$G$1,F$4+ROUNDDOWN((ROW()-1)/6,0)*6,0)="","",OFFSET(ruw!$G$1,F$4+ROUNDDOWN((ROW()-1)/6,0)*6,0))</f>
        <v/>
      </c>
      <c r="E129" s="2"/>
    </row>
    <row r="130" spans="1:5" ht="12.75">
      <c r="A130" s="2" t="str">
        <f ca="1">IF(OFFSET(ruw!$E$1,F$5+ROUNDDOWN((ROW()-1)/6,0)*6,0)="","",OFFSET(ruw!$E$1,F$5+ROUNDDOWN((ROW()-1)/6,0)*6,0))</f>
        <v/>
      </c>
      <c r="B130" s="2" t="str">
        <f ca="1">IF(OFFSET(ruw!$F$1,F$5+ROUNDDOWN((ROW()-1)/6,0)*6,0)="","",OFFSET(ruw!$F$1,F$5+ROUNDDOWN((ROW()-1)/6,0)*6,0))</f>
        <v/>
      </c>
      <c r="C130" s="2" t="str">
        <f ca="1">IF(OFFSET(ruw!$G$1,F$5+ROUNDDOWN((ROW()-1)/6,0)*6,0)="","",OFFSET(ruw!$G$1,F$5+ROUNDDOWN((ROW()-1)/6,0)*6,0))</f>
        <v/>
      </c>
      <c r="E130" s="2"/>
    </row>
    <row r="131" spans="1:5" ht="12.75">
      <c r="A131" s="2" t="str">
        <f ca="1">IF(OFFSET(ruw!$E$1,F$6+ROUNDDOWN((ROW()-1)/6,0)*6,0)="","",OFFSET(ruw!$E$1,F$6+ROUNDDOWN((ROW()-1)/6,0)*6,0))</f>
        <v/>
      </c>
      <c r="B131" s="2" t="str">
        <f ca="1">IF(OFFSET(ruw!$F$1,F$6+ROUNDDOWN((ROW()-1)/6,0)*6,0)="","",OFFSET(ruw!$F$1,F$6+ROUNDDOWN((ROW()-1)/6,0)*6,0))</f>
        <v/>
      </c>
      <c r="C131" s="2" t="str">
        <f ca="1">IF(OFFSET(ruw!$G$1,F$6+ROUNDDOWN((ROW()-1)/6,0)*6,0)="","",OFFSET(ruw!$G$1,F$6+ROUNDDOWN((ROW()-1)/6,0)*6,0))</f>
        <v/>
      </c>
      <c r="E131" s="2"/>
    </row>
    <row r="132" spans="1:5" ht="12.75">
      <c r="A132" s="2" t="str">
        <f ca="1">IF(OFFSET(ruw!$E$1,F$7+ROUNDDOWN((ROW()-1)/6,0)*6,0)="","",OFFSET(ruw!$E$1,F$7+ROUNDDOWN((ROW()-1)/6,0)*6,0))</f>
        <v/>
      </c>
      <c r="B132" s="2" t="str">
        <f ca="1">IF(OFFSET(ruw!$F$1,F$7+ROUNDDOWN((ROW()-1)/6,0)*6,0)="","",OFFSET(ruw!$F$1,F$7+ROUNDDOWN((ROW()-1)/6,0)*6,0))</f>
        <v/>
      </c>
      <c r="C132" s="2" t="str">
        <f ca="1">IF(OFFSET(ruw!$G$1,F$7+ROUNDDOWN((ROW()-1)/6,0)*6,0)="","",OFFSET(ruw!$G$1,F$7+ROUNDDOWN((ROW()-1)/6,0)*6,0))</f>
        <v/>
      </c>
      <c r="E132" s="2"/>
    </row>
    <row r="133" spans="1:5" ht="12.75">
      <c r="A133" s="2" t="str">
        <f ca="1">IF(OFFSET(ruw!$E$1,F$2+ROUNDDOWN((ROW()-1)/6,0)*6,0)="","",OFFSET(ruw!$E$1,F$2+ROUNDDOWN((ROW()-1)/6,0)*6,0))</f>
        <v/>
      </c>
      <c r="B133" s="2" t="str">
        <f ca="1">IF(OFFSET(ruw!$F$1,F$2+ROUNDDOWN((ROW()-1)/6,0)*6,0)="","",OFFSET(ruw!$F$1,F$2+ROUNDDOWN((ROW()-1)/6,0)*6,0))</f>
        <v/>
      </c>
      <c r="C133" s="2" t="str">
        <f ca="1">IF(OFFSET(ruw!$G$1,F$2+ROUNDDOWN((ROW()-1)/6,0)*6,0)="","",OFFSET(ruw!$G$1,F$2+ROUNDDOWN((ROW()-1)/6,0)*6,0))</f>
        <v/>
      </c>
      <c r="E133" s="2"/>
    </row>
    <row r="134" spans="1:5" ht="12.75">
      <c r="A134" s="2" t="str">
        <f ca="1">IF(OFFSET(ruw!$E$1,F$3+ROUNDDOWN((ROW()-1)/6,0)*6,0)="","",OFFSET(ruw!$E$1,F$3+ROUNDDOWN((ROW()-1)/6,0)*6,0))</f>
        <v/>
      </c>
      <c r="B134" s="2" t="str">
        <f ca="1">IF(OFFSET(ruw!$F$1,F$3+ROUNDDOWN((ROW()-1)/6,0)*6,0)="","",OFFSET(ruw!$F$1,F$3+ROUNDDOWN((ROW()-1)/6,0)*6,0))</f>
        <v/>
      </c>
      <c r="C134" s="2" t="str">
        <f ca="1">IF(OFFSET(ruw!$G$1,F$3+ROUNDDOWN((ROW()-1)/6,0)*6,0)="","",OFFSET(ruw!$G$1,F$3+ROUNDDOWN((ROW()-1)/6,0)*6,0))</f>
        <v/>
      </c>
      <c r="E134" s="2"/>
    </row>
    <row r="135" spans="1:5" ht="12.75">
      <c r="A135" s="2" t="str">
        <f ca="1">IF(OFFSET(ruw!$E$1,F$4+ROUNDDOWN((ROW()-1)/6,0)*6,0)="","",OFFSET(ruw!$E$1,F$4+ROUNDDOWN((ROW()-1)/6,0)*6,0))</f>
        <v/>
      </c>
      <c r="B135" s="2" t="str">
        <f ca="1">IF(OFFSET(ruw!$F$1,F$4+ROUNDDOWN((ROW()-1)/6,0)*6,0)="","",OFFSET(ruw!$F$1,F$4+ROUNDDOWN((ROW()-1)/6,0)*6,0))</f>
        <v/>
      </c>
      <c r="C135" s="2" t="str">
        <f ca="1">IF(OFFSET(ruw!$G$1,F$4+ROUNDDOWN((ROW()-1)/6,0)*6,0)="","",OFFSET(ruw!$G$1,F$4+ROUNDDOWN((ROW()-1)/6,0)*6,0))</f>
        <v/>
      </c>
      <c r="E135" s="2"/>
    </row>
    <row r="136" spans="1:5" ht="12.75">
      <c r="A136" s="2" t="str">
        <f ca="1">IF(OFFSET(ruw!$E$1,F$5+ROUNDDOWN((ROW()-1)/6,0)*6,0)="","",OFFSET(ruw!$E$1,F$5+ROUNDDOWN((ROW()-1)/6,0)*6,0))</f>
        <v/>
      </c>
      <c r="B136" s="2" t="str">
        <f ca="1">IF(OFFSET(ruw!$F$1,F$5+ROUNDDOWN((ROW()-1)/6,0)*6,0)="","",OFFSET(ruw!$F$1,F$5+ROUNDDOWN((ROW()-1)/6,0)*6,0))</f>
        <v/>
      </c>
      <c r="C136" s="2" t="str">
        <f ca="1">IF(OFFSET(ruw!$G$1,F$5+ROUNDDOWN((ROW()-1)/6,0)*6,0)="","",OFFSET(ruw!$G$1,F$5+ROUNDDOWN((ROW()-1)/6,0)*6,0))</f>
        <v/>
      </c>
      <c r="E136" s="2"/>
    </row>
    <row r="137" spans="1:5" ht="12.75">
      <c r="A137" s="2" t="str">
        <f ca="1">IF(OFFSET(ruw!$E$1,F$6+ROUNDDOWN((ROW()-1)/6,0)*6,0)="","",OFFSET(ruw!$E$1,F$6+ROUNDDOWN((ROW()-1)/6,0)*6,0))</f>
        <v/>
      </c>
      <c r="B137" s="2" t="str">
        <f ca="1">IF(OFFSET(ruw!$F$1,F$6+ROUNDDOWN((ROW()-1)/6,0)*6,0)="","",OFFSET(ruw!$F$1,F$6+ROUNDDOWN((ROW()-1)/6,0)*6,0))</f>
        <v/>
      </c>
      <c r="C137" s="2" t="str">
        <f ca="1">IF(OFFSET(ruw!$G$1,F$6+ROUNDDOWN((ROW()-1)/6,0)*6,0)="","",OFFSET(ruw!$G$1,F$6+ROUNDDOWN((ROW()-1)/6,0)*6,0))</f>
        <v/>
      </c>
      <c r="E137" s="2"/>
    </row>
    <row r="138" spans="1:5" ht="12.75">
      <c r="A138" s="2" t="str">
        <f ca="1">IF(OFFSET(ruw!$E$1,F$7+ROUNDDOWN((ROW()-1)/6,0)*6,0)="","",OFFSET(ruw!$E$1,F$7+ROUNDDOWN((ROW()-1)/6,0)*6,0))</f>
        <v/>
      </c>
      <c r="B138" s="2" t="str">
        <f ca="1">IF(OFFSET(ruw!$F$1,F$7+ROUNDDOWN((ROW()-1)/6,0)*6,0)="","",OFFSET(ruw!$F$1,F$7+ROUNDDOWN((ROW()-1)/6,0)*6,0))</f>
        <v/>
      </c>
      <c r="C138" s="2" t="str">
        <f ca="1">IF(OFFSET(ruw!$G$1,F$7+ROUNDDOWN((ROW()-1)/6,0)*6,0)="","",OFFSET(ruw!$G$1,F$7+ROUNDDOWN((ROW()-1)/6,0)*6,0))</f>
        <v/>
      </c>
      <c r="E138" s="2"/>
    </row>
    <row r="139" spans="1:5" ht="12.75">
      <c r="A139" s="2" t="str">
        <f ca="1">IF(OFFSET(ruw!$E$1,F$2+ROUNDDOWN((ROW()-1)/6,0)*6,0)="","",OFFSET(ruw!$E$1,F$2+ROUNDDOWN((ROW()-1)/6,0)*6,0))</f>
        <v/>
      </c>
      <c r="B139" s="2" t="str">
        <f ca="1">IF(OFFSET(ruw!$F$1,F$2+ROUNDDOWN((ROW()-1)/6,0)*6,0)="","",OFFSET(ruw!$F$1,F$2+ROUNDDOWN((ROW()-1)/6,0)*6,0))</f>
        <v/>
      </c>
      <c r="C139" s="2" t="str">
        <f ca="1">IF(OFFSET(ruw!$G$1,F$2+ROUNDDOWN((ROW()-1)/6,0)*6,0)="","",OFFSET(ruw!$G$1,F$2+ROUNDDOWN((ROW()-1)/6,0)*6,0))</f>
        <v/>
      </c>
      <c r="E139" s="2"/>
    </row>
    <row r="140" spans="1:5" ht="12.75">
      <c r="A140" s="2" t="str">
        <f ca="1">IF(OFFSET(ruw!$E$1,F$3+ROUNDDOWN((ROW()-1)/6,0)*6,0)="","",OFFSET(ruw!$E$1,F$3+ROUNDDOWN((ROW()-1)/6,0)*6,0))</f>
        <v/>
      </c>
      <c r="B140" s="2" t="str">
        <f ca="1">IF(OFFSET(ruw!$F$1,F$3+ROUNDDOWN((ROW()-1)/6,0)*6,0)="","",OFFSET(ruw!$F$1,F$3+ROUNDDOWN((ROW()-1)/6,0)*6,0))</f>
        <v/>
      </c>
      <c r="C140" s="2" t="str">
        <f ca="1">IF(OFFSET(ruw!$G$1,F$3+ROUNDDOWN((ROW()-1)/6,0)*6,0)="","",OFFSET(ruw!$G$1,F$3+ROUNDDOWN((ROW()-1)/6,0)*6,0))</f>
        <v/>
      </c>
      <c r="E140" s="2"/>
    </row>
    <row r="141" spans="1:5" ht="12.75">
      <c r="A141" s="2" t="str">
        <f ca="1">IF(OFFSET(ruw!$E$1,F$4+ROUNDDOWN((ROW()-1)/6,0)*6,0)="","",OFFSET(ruw!$E$1,F$4+ROUNDDOWN((ROW()-1)/6,0)*6,0))</f>
        <v/>
      </c>
      <c r="B141" s="2" t="str">
        <f ca="1">IF(OFFSET(ruw!$F$1,F$4+ROUNDDOWN((ROW()-1)/6,0)*6,0)="","",OFFSET(ruw!$F$1,F$4+ROUNDDOWN((ROW()-1)/6,0)*6,0))</f>
        <v/>
      </c>
      <c r="C141" s="2" t="str">
        <f ca="1">IF(OFFSET(ruw!$G$1,F$4+ROUNDDOWN((ROW()-1)/6,0)*6,0)="","",OFFSET(ruw!$G$1,F$4+ROUNDDOWN((ROW()-1)/6,0)*6,0))</f>
        <v/>
      </c>
      <c r="E141" s="2"/>
    </row>
    <row r="142" spans="1:5" ht="12.75">
      <c r="A142" s="2" t="str">
        <f ca="1">IF(OFFSET(ruw!$E$1,F$5+ROUNDDOWN((ROW()-1)/6,0)*6,0)="","",OFFSET(ruw!$E$1,F$5+ROUNDDOWN((ROW()-1)/6,0)*6,0))</f>
        <v/>
      </c>
      <c r="B142" s="2" t="str">
        <f ca="1">IF(OFFSET(ruw!$F$1,F$5+ROUNDDOWN((ROW()-1)/6,0)*6,0)="","",OFFSET(ruw!$F$1,F$5+ROUNDDOWN((ROW()-1)/6,0)*6,0))</f>
        <v/>
      </c>
      <c r="C142" s="2" t="str">
        <f ca="1">IF(OFFSET(ruw!$G$1,F$5+ROUNDDOWN((ROW()-1)/6,0)*6,0)="","",OFFSET(ruw!$G$1,F$5+ROUNDDOWN((ROW()-1)/6,0)*6,0))</f>
        <v/>
      </c>
      <c r="E142" s="2"/>
    </row>
    <row r="143" spans="1:5" ht="12.75">
      <c r="A143" s="2" t="str">
        <f ca="1">IF(OFFSET(ruw!$E$1,F$6+ROUNDDOWN((ROW()-1)/6,0)*6,0)="","",OFFSET(ruw!$E$1,F$6+ROUNDDOWN((ROW()-1)/6,0)*6,0))</f>
        <v/>
      </c>
      <c r="B143" s="2" t="str">
        <f ca="1">IF(OFFSET(ruw!$F$1,F$6+ROUNDDOWN((ROW()-1)/6,0)*6,0)="","",OFFSET(ruw!$F$1,F$6+ROUNDDOWN((ROW()-1)/6,0)*6,0))</f>
        <v/>
      </c>
      <c r="C143" s="2" t="str">
        <f ca="1">IF(OFFSET(ruw!$G$1,F$6+ROUNDDOWN((ROW()-1)/6,0)*6,0)="","",OFFSET(ruw!$G$1,F$6+ROUNDDOWN((ROW()-1)/6,0)*6,0))</f>
        <v/>
      </c>
      <c r="E143" s="2"/>
    </row>
    <row r="144" spans="1:5" ht="12.75">
      <c r="A144" s="2" t="str">
        <f ca="1">IF(OFFSET(ruw!$E$1,F$7+ROUNDDOWN((ROW()-1)/6,0)*6,0)="","",OFFSET(ruw!$E$1,F$7+ROUNDDOWN((ROW()-1)/6,0)*6,0))</f>
        <v/>
      </c>
      <c r="B144" s="2" t="str">
        <f ca="1">IF(OFFSET(ruw!$F$1,F$7+ROUNDDOWN((ROW()-1)/6,0)*6,0)="","",OFFSET(ruw!$F$1,F$7+ROUNDDOWN((ROW()-1)/6,0)*6,0))</f>
        <v/>
      </c>
      <c r="C144" s="2" t="str">
        <f ca="1">IF(OFFSET(ruw!$G$1,F$7+ROUNDDOWN((ROW()-1)/6,0)*6,0)="","",OFFSET(ruw!$G$1,F$7+ROUNDDOWN((ROW()-1)/6,0)*6,0))</f>
        <v/>
      </c>
      <c r="E144" s="2"/>
    </row>
    <row r="145" spans="1:5" ht="12.75">
      <c r="A145" s="2" t="str">
        <f ca="1">IF(OFFSET(ruw!$E$1,F$2+ROUNDDOWN((ROW()-1)/6,0)*6,0)="","",OFFSET(ruw!$E$1,F$2+ROUNDDOWN((ROW()-1)/6,0)*6,0))</f>
        <v/>
      </c>
      <c r="B145" s="2" t="str">
        <f ca="1">IF(OFFSET(ruw!$F$1,F$2+ROUNDDOWN((ROW()-1)/6,0)*6,0)="","",OFFSET(ruw!$F$1,F$2+ROUNDDOWN((ROW()-1)/6,0)*6,0))</f>
        <v/>
      </c>
      <c r="C145" s="2" t="str">
        <f ca="1">IF(OFFSET(ruw!$G$1,F$2+ROUNDDOWN((ROW()-1)/6,0)*6,0)="","",OFFSET(ruw!$G$1,F$2+ROUNDDOWN((ROW()-1)/6,0)*6,0))</f>
        <v/>
      </c>
      <c r="E145" s="2"/>
    </row>
    <row r="146" spans="1:5" ht="12.75">
      <c r="A146" s="2" t="str">
        <f ca="1">IF(OFFSET(ruw!$E$1,F$3+ROUNDDOWN((ROW()-1)/6,0)*6,0)="","",OFFSET(ruw!$E$1,F$3+ROUNDDOWN((ROW()-1)/6,0)*6,0))</f>
        <v/>
      </c>
      <c r="B146" s="2" t="str">
        <f ca="1">IF(OFFSET(ruw!$F$1,F$3+ROUNDDOWN((ROW()-1)/6,0)*6,0)="","",OFFSET(ruw!$F$1,F$3+ROUNDDOWN((ROW()-1)/6,0)*6,0))</f>
        <v/>
      </c>
      <c r="C146" s="2" t="str">
        <f ca="1">IF(OFFSET(ruw!$G$1,F$3+ROUNDDOWN((ROW()-1)/6,0)*6,0)="","",OFFSET(ruw!$G$1,F$3+ROUNDDOWN((ROW()-1)/6,0)*6,0))</f>
        <v/>
      </c>
      <c r="E146" s="2"/>
    </row>
    <row r="147" spans="1:5" ht="12.75">
      <c r="A147" s="2" t="str">
        <f ca="1">IF(OFFSET(ruw!$E$1,F$4+ROUNDDOWN((ROW()-1)/6,0)*6,0)="","",OFFSET(ruw!$E$1,F$4+ROUNDDOWN((ROW()-1)/6,0)*6,0))</f>
        <v/>
      </c>
      <c r="B147" s="2" t="str">
        <f ca="1">IF(OFFSET(ruw!$F$1,F$4+ROUNDDOWN((ROW()-1)/6,0)*6,0)="","",OFFSET(ruw!$F$1,F$4+ROUNDDOWN((ROW()-1)/6,0)*6,0))</f>
        <v/>
      </c>
      <c r="C147" s="2" t="str">
        <f ca="1">IF(OFFSET(ruw!$G$1,F$4+ROUNDDOWN((ROW()-1)/6,0)*6,0)="","",OFFSET(ruw!$G$1,F$4+ROUNDDOWN((ROW()-1)/6,0)*6,0))</f>
        <v/>
      </c>
      <c r="E147" s="2"/>
    </row>
    <row r="148" spans="1:5" ht="12.75">
      <c r="A148" s="2" t="str">
        <f ca="1">IF(OFFSET(ruw!$E$1,F$5+ROUNDDOWN((ROW()-1)/6,0)*6,0)="","",OFFSET(ruw!$E$1,F$5+ROUNDDOWN((ROW()-1)/6,0)*6,0))</f>
        <v/>
      </c>
      <c r="B148" s="2" t="str">
        <f ca="1">IF(OFFSET(ruw!$F$1,F$5+ROUNDDOWN((ROW()-1)/6,0)*6,0)="","",OFFSET(ruw!$F$1,F$5+ROUNDDOWN((ROW()-1)/6,0)*6,0))</f>
        <v/>
      </c>
      <c r="C148" s="2" t="str">
        <f ca="1">IF(OFFSET(ruw!$G$1,F$5+ROUNDDOWN((ROW()-1)/6,0)*6,0)="","",OFFSET(ruw!$G$1,F$5+ROUNDDOWN((ROW()-1)/6,0)*6,0))</f>
        <v/>
      </c>
      <c r="E148" s="2"/>
    </row>
    <row r="149" spans="1:5" ht="12.75">
      <c r="A149" s="2" t="str">
        <f ca="1">IF(OFFSET(ruw!$E$1,F$6+ROUNDDOWN((ROW()-1)/6,0)*6,0)="","",OFFSET(ruw!$E$1,F$6+ROUNDDOWN((ROW()-1)/6,0)*6,0))</f>
        <v/>
      </c>
      <c r="B149" s="2" t="str">
        <f ca="1">IF(OFFSET(ruw!$F$1,F$6+ROUNDDOWN((ROW()-1)/6,0)*6,0)="","",OFFSET(ruw!$F$1,F$6+ROUNDDOWN((ROW()-1)/6,0)*6,0))</f>
        <v/>
      </c>
      <c r="C149" s="2" t="str">
        <f ca="1">IF(OFFSET(ruw!$G$1,F$6+ROUNDDOWN((ROW()-1)/6,0)*6,0)="","",OFFSET(ruw!$G$1,F$6+ROUNDDOWN((ROW()-1)/6,0)*6,0))</f>
        <v/>
      </c>
      <c r="E149" s="2"/>
    </row>
    <row r="150" spans="1:5" ht="12.75">
      <c r="A150" s="2" t="str">
        <f ca="1">IF(OFFSET(ruw!$E$1,F$7+ROUNDDOWN((ROW()-1)/6,0)*6,0)="","",OFFSET(ruw!$E$1,F$7+ROUNDDOWN((ROW()-1)/6,0)*6,0))</f>
        <v/>
      </c>
      <c r="B150" s="2" t="str">
        <f ca="1">IF(OFFSET(ruw!$F$1,F$7+ROUNDDOWN((ROW()-1)/6,0)*6,0)="","",OFFSET(ruw!$F$1,F$7+ROUNDDOWN((ROW()-1)/6,0)*6,0))</f>
        <v/>
      </c>
      <c r="C150" s="2" t="str">
        <f ca="1">IF(OFFSET(ruw!$G$1,F$7+ROUNDDOWN((ROW()-1)/6,0)*6,0)="","",OFFSET(ruw!$G$1,F$7+ROUNDDOWN((ROW()-1)/6,0)*6,0))</f>
        <v/>
      </c>
      <c r="E150" s="2"/>
    </row>
    <row r="151" spans="1:5" ht="12.75">
      <c r="A151" s="2" t="str">
        <f ca="1">IF(OFFSET(ruw!$E$1,F$2+ROUNDDOWN((ROW()-1)/6,0)*6,0)="","",OFFSET(ruw!$E$1,F$2+ROUNDDOWN((ROW()-1)/6,0)*6,0))</f>
        <v/>
      </c>
      <c r="B151" s="2" t="str">
        <f ca="1">IF(OFFSET(ruw!$F$1,F$2+ROUNDDOWN((ROW()-1)/6,0)*6,0)="","",OFFSET(ruw!$F$1,F$2+ROUNDDOWN((ROW()-1)/6,0)*6,0))</f>
        <v/>
      </c>
      <c r="C151" s="2" t="str">
        <f ca="1">IF(OFFSET(ruw!$G$1,F$2+ROUNDDOWN((ROW()-1)/6,0)*6,0)="","",OFFSET(ruw!$G$1,F$2+ROUNDDOWN((ROW()-1)/6,0)*6,0))</f>
        <v/>
      </c>
      <c r="E151" s="2"/>
    </row>
    <row r="152" spans="1:5" ht="12.75">
      <c r="A152" s="2" t="str">
        <f ca="1">IF(OFFSET(ruw!$E$1,F$3+ROUNDDOWN((ROW()-1)/6,0)*6,0)="","",OFFSET(ruw!$E$1,F$3+ROUNDDOWN((ROW()-1)/6,0)*6,0))</f>
        <v/>
      </c>
      <c r="B152" s="2" t="str">
        <f ca="1">IF(OFFSET(ruw!$F$1,F$3+ROUNDDOWN((ROW()-1)/6,0)*6,0)="","",OFFSET(ruw!$F$1,F$3+ROUNDDOWN((ROW()-1)/6,0)*6,0))</f>
        <v/>
      </c>
      <c r="C152" s="2" t="str">
        <f ca="1">IF(OFFSET(ruw!$G$1,F$3+ROUNDDOWN((ROW()-1)/6,0)*6,0)="","",OFFSET(ruw!$G$1,F$3+ROUNDDOWN((ROW()-1)/6,0)*6,0))</f>
        <v/>
      </c>
      <c r="E152" s="2"/>
    </row>
    <row r="153" spans="1:5" ht="12.75">
      <c r="A153" s="2" t="str">
        <f ca="1">IF(OFFSET(ruw!$E$1,F$4+ROUNDDOWN((ROW()-1)/6,0)*6,0)="","",OFFSET(ruw!$E$1,F$4+ROUNDDOWN((ROW()-1)/6,0)*6,0))</f>
        <v/>
      </c>
      <c r="B153" s="2" t="str">
        <f ca="1">IF(OFFSET(ruw!$F$1,F$4+ROUNDDOWN((ROW()-1)/6,0)*6,0)="","",OFFSET(ruw!$F$1,F$4+ROUNDDOWN((ROW()-1)/6,0)*6,0))</f>
        <v/>
      </c>
      <c r="C153" s="2" t="str">
        <f ca="1">IF(OFFSET(ruw!$G$1,F$4+ROUNDDOWN((ROW()-1)/6,0)*6,0)="","",OFFSET(ruw!$G$1,F$4+ROUNDDOWN((ROW()-1)/6,0)*6,0))</f>
        <v/>
      </c>
      <c r="E153" s="2"/>
    </row>
    <row r="154" spans="1:5" ht="12.75">
      <c r="A154" s="2" t="str">
        <f ca="1">IF(OFFSET(ruw!$E$1,F$5+ROUNDDOWN((ROW()-1)/6,0)*6,0)="","",OFFSET(ruw!$E$1,F$5+ROUNDDOWN((ROW()-1)/6,0)*6,0))</f>
        <v/>
      </c>
      <c r="B154" s="2" t="str">
        <f ca="1">IF(OFFSET(ruw!$F$1,F$5+ROUNDDOWN((ROW()-1)/6,0)*6,0)="","",OFFSET(ruw!$F$1,F$5+ROUNDDOWN((ROW()-1)/6,0)*6,0))</f>
        <v/>
      </c>
      <c r="C154" s="2" t="str">
        <f ca="1">IF(OFFSET(ruw!$G$1,F$5+ROUNDDOWN((ROW()-1)/6,0)*6,0)="","",OFFSET(ruw!$G$1,F$5+ROUNDDOWN((ROW()-1)/6,0)*6,0))</f>
        <v/>
      </c>
      <c r="E154" s="2"/>
    </row>
    <row r="155" spans="1:5" ht="12.75">
      <c r="A155" s="2" t="str">
        <f ca="1">IF(OFFSET(ruw!$E$1,F$6+ROUNDDOWN((ROW()-1)/6,0)*6,0)="","",OFFSET(ruw!$E$1,F$6+ROUNDDOWN((ROW()-1)/6,0)*6,0))</f>
        <v/>
      </c>
      <c r="B155" s="2" t="str">
        <f ca="1">IF(OFFSET(ruw!$F$1,F$6+ROUNDDOWN((ROW()-1)/6,0)*6,0)="","",OFFSET(ruw!$F$1,F$6+ROUNDDOWN((ROW()-1)/6,0)*6,0))</f>
        <v/>
      </c>
      <c r="C155" s="2" t="str">
        <f ca="1">IF(OFFSET(ruw!$G$1,F$6+ROUNDDOWN((ROW()-1)/6,0)*6,0)="","",OFFSET(ruw!$G$1,F$6+ROUNDDOWN((ROW()-1)/6,0)*6,0))</f>
        <v/>
      </c>
      <c r="E155" s="2"/>
    </row>
    <row r="156" spans="1:5" ht="12.75">
      <c r="A156" s="2" t="str">
        <f ca="1">IF(OFFSET(ruw!$E$1,F$7+ROUNDDOWN((ROW()-1)/6,0)*6,0)="","",OFFSET(ruw!$E$1,F$7+ROUNDDOWN((ROW()-1)/6,0)*6,0))</f>
        <v/>
      </c>
      <c r="B156" s="2" t="str">
        <f ca="1">IF(OFFSET(ruw!$F$1,F$7+ROUNDDOWN((ROW()-1)/6,0)*6,0)="","",OFFSET(ruw!$F$1,F$7+ROUNDDOWN((ROW()-1)/6,0)*6,0))</f>
        <v/>
      </c>
      <c r="C156" s="2" t="str">
        <f ca="1">IF(OFFSET(ruw!$G$1,F$7+ROUNDDOWN((ROW()-1)/6,0)*6,0)="","",OFFSET(ruw!$G$1,F$7+ROUNDDOWN((ROW()-1)/6,0)*6,0))</f>
        <v/>
      </c>
      <c r="E156" s="2"/>
    </row>
    <row r="157" spans="1:5" ht="12.75">
      <c r="A157" s="2" t="str">
        <f ca="1">IF(OFFSET(ruw!$E$1,F$2+ROUNDDOWN((ROW()-1)/6,0)*6,0)="","",OFFSET(ruw!$E$1,F$2+ROUNDDOWN((ROW()-1)/6,0)*6,0))</f>
        <v/>
      </c>
      <c r="B157" s="2" t="str">
        <f ca="1">IF(OFFSET(ruw!$F$1,F$2+ROUNDDOWN((ROW()-1)/6,0)*6,0)="","",OFFSET(ruw!$F$1,F$2+ROUNDDOWN((ROW()-1)/6,0)*6,0))</f>
        <v/>
      </c>
      <c r="C157" s="2" t="str">
        <f ca="1">IF(OFFSET(ruw!$G$1,F$2+ROUNDDOWN((ROW()-1)/6,0)*6,0)="","",OFFSET(ruw!$G$1,F$2+ROUNDDOWN((ROW()-1)/6,0)*6,0))</f>
        <v/>
      </c>
      <c r="E157" s="2"/>
    </row>
    <row r="158" spans="1:5" ht="12.75">
      <c r="A158" s="2" t="str">
        <f ca="1">IF(OFFSET(ruw!$E$1,F$3+ROUNDDOWN((ROW()-1)/6,0)*6,0)="","",OFFSET(ruw!$E$1,F$3+ROUNDDOWN((ROW()-1)/6,0)*6,0))</f>
        <v/>
      </c>
      <c r="B158" s="2" t="str">
        <f ca="1">IF(OFFSET(ruw!$F$1,F$3+ROUNDDOWN((ROW()-1)/6,0)*6,0)="","",OFFSET(ruw!$F$1,F$3+ROUNDDOWN((ROW()-1)/6,0)*6,0))</f>
        <v/>
      </c>
      <c r="C158" s="2" t="str">
        <f ca="1">IF(OFFSET(ruw!$G$1,F$3+ROUNDDOWN((ROW()-1)/6,0)*6,0)="","",OFFSET(ruw!$G$1,F$3+ROUNDDOWN((ROW()-1)/6,0)*6,0))</f>
        <v/>
      </c>
      <c r="E158" s="2"/>
    </row>
    <row r="159" spans="1:5" ht="12.75">
      <c r="A159" s="2" t="str">
        <f ca="1">IF(OFFSET(ruw!$E$1,F$4+ROUNDDOWN((ROW()-1)/6,0)*6,0)="","",OFFSET(ruw!$E$1,F$4+ROUNDDOWN((ROW()-1)/6,0)*6,0))</f>
        <v/>
      </c>
      <c r="B159" s="2" t="str">
        <f ca="1">IF(OFFSET(ruw!$F$1,F$4+ROUNDDOWN((ROW()-1)/6,0)*6,0)="","",OFFSET(ruw!$F$1,F$4+ROUNDDOWN((ROW()-1)/6,0)*6,0))</f>
        <v/>
      </c>
      <c r="C159" s="2" t="str">
        <f ca="1">IF(OFFSET(ruw!$G$1,F$4+ROUNDDOWN((ROW()-1)/6,0)*6,0)="","",OFFSET(ruw!$G$1,F$4+ROUNDDOWN((ROW()-1)/6,0)*6,0))</f>
        <v/>
      </c>
      <c r="E159" s="2"/>
    </row>
    <row r="160" spans="1:5" ht="12.75">
      <c r="A160" s="2" t="str">
        <f ca="1">IF(OFFSET(ruw!$E$1,F$5+ROUNDDOWN((ROW()-1)/6,0)*6,0)="","",OFFSET(ruw!$E$1,F$5+ROUNDDOWN((ROW()-1)/6,0)*6,0))</f>
        <v/>
      </c>
      <c r="B160" s="2" t="str">
        <f ca="1">IF(OFFSET(ruw!$F$1,F$5+ROUNDDOWN((ROW()-1)/6,0)*6,0)="","",OFFSET(ruw!$F$1,F$5+ROUNDDOWN((ROW()-1)/6,0)*6,0))</f>
        <v/>
      </c>
      <c r="C160" s="2" t="str">
        <f ca="1">IF(OFFSET(ruw!$G$1,F$5+ROUNDDOWN((ROW()-1)/6,0)*6,0)="","",OFFSET(ruw!$G$1,F$5+ROUNDDOWN((ROW()-1)/6,0)*6,0))</f>
        <v/>
      </c>
      <c r="E160" s="2"/>
    </row>
    <row r="161" spans="1:5" ht="12.75">
      <c r="A161" s="2" t="str">
        <f ca="1">IF(OFFSET(ruw!$E$1,F$6+ROUNDDOWN((ROW()-1)/6,0)*6,0)="","",OFFSET(ruw!$E$1,F$6+ROUNDDOWN((ROW()-1)/6,0)*6,0))</f>
        <v/>
      </c>
      <c r="B161" s="2" t="str">
        <f ca="1">IF(OFFSET(ruw!$F$1,F$6+ROUNDDOWN((ROW()-1)/6,0)*6,0)="","",OFFSET(ruw!$F$1,F$6+ROUNDDOWN((ROW()-1)/6,0)*6,0))</f>
        <v/>
      </c>
      <c r="C161" s="2" t="str">
        <f ca="1">IF(OFFSET(ruw!$G$1,F$6+ROUNDDOWN((ROW()-1)/6,0)*6,0)="","",OFFSET(ruw!$G$1,F$6+ROUNDDOWN((ROW()-1)/6,0)*6,0))</f>
        <v/>
      </c>
      <c r="E161" s="2"/>
    </row>
    <row r="162" spans="1:5" ht="12.75">
      <c r="A162" s="2" t="str">
        <f ca="1">IF(OFFSET(ruw!$E$1,F$7+ROUNDDOWN((ROW()-1)/6,0)*6,0)="","",OFFSET(ruw!$E$1,F$7+ROUNDDOWN((ROW()-1)/6,0)*6,0))</f>
        <v/>
      </c>
      <c r="B162" s="2" t="str">
        <f ca="1">IF(OFFSET(ruw!$F$1,F$7+ROUNDDOWN((ROW()-1)/6,0)*6,0)="","",OFFSET(ruw!$F$1,F$7+ROUNDDOWN((ROW()-1)/6,0)*6,0))</f>
        <v/>
      </c>
      <c r="C162" s="2" t="str">
        <f ca="1">IF(OFFSET(ruw!$G$1,F$7+ROUNDDOWN((ROW()-1)/6,0)*6,0)="","",OFFSET(ruw!$G$1,F$7+ROUNDDOWN((ROW()-1)/6,0)*6,0))</f>
        <v/>
      </c>
      <c r="E162" s="2"/>
    </row>
    <row r="163" spans="1:5" ht="12.75">
      <c r="A163" s="2" t="str">
        <f ca="1">IF(OFFSET(ruw!$E$1,F$2+ROUNDDOWN((ROW()-1)/6,0)*6,0)="","",OFFSET(ruw!$E$1,F$2+ROUNDDOWN((ROW()-1)/6,0)*6,0))</f>
        <v/>
      </c>
      <c r="B163" s="2" t="str">
        <f ca="1">IF(OFFSET(ruw!$F$1,F$2+ROUNDDOWN((ROW()-1)/6,0)*6,0)="","",OFFSET(ruw!$F$1,F$2+ROUNDDOWN((ROW()-1)/6,0)*6,0))</f>
        <v/>
      </c>
      <c r="C163" s="2" t="str">
        <f ca="1">IF(OFFSET(ruw!$G$1,F$2+ROUNDDOWN((ROW()-1)/6,0)*6,0)="","",OFFSET(ruw!$G$1,F$2+ROUNDDOWN((ROW()-1)/6,0)*6,0))</f>
        <v/>
      </c>
      <c r="E163" s="2"/>
    </row>
    <row r="164" spans="1:5" ht="12.75">
      <c r="A164" s="2" t="str">
        <f ca="1">IF(OFFSET(ruw!$E$1,F$3+ROUNDDOWN((ROW()-1)/6,0)*6,0)="","",OFFSET(ruw!$E$1,F$3+ROUNDDOWN((ROW()-1)/6,0)*6,0))</f>
        <v/>
      </c>
      <c r="B164" s="2" t="str">
        <f ca="1">IF(OFFSET(ruw!$F$1,F$3+ROUNDDOWN((ROW()-1)/6,0)*6,0)="","",OFFSET(ruw!$F$1,F$3+ROUNDDOWN((ROW()-1)/6,0)*6,0))</f>
        <v/>
      </c>
      <c r="C164" s="2" t="str">
        <f ca="1">IF(OFFSET(ruw!$G$1,F$3+ROUNDDOWN((ROW()-1)/6,0)*6,0)="","",OFFSET(ruw!$G$1,F$3+ROUNDDOWN((ROW()-1)/6,0)*6,0))</f>
        <v/>
      </c>
      <c r="E164" s="2"/>
    </row>
    <row r="165" spans="1:5" ht="12.75">
      <c r="A165" s="2" t="str">
        <f ca="1">IF(OFFSET(ruw!$E$1,F$4+ROUNDDOWN((ROW()-1)/6,0)*6,0)="","",OFFSET(ruw!$E$1,F$4+ROUNDDOWN((ROW()-1)/6,0)*6,0))</f>
        <v/>
      </c>
      <c r="B165" s="2" t="str">
        <f ca="1">IF(OFFSET(ruw!$F$1,F$4+ROUNDDOWN((ROW()-1)/6,0)*6,0)="","",OFFSET(ruw!$F$1,F$4+ROUNDDOWN((ROW()-1)/6,0)*6,0))</f>
        <v/>
      </c>
      <c r="C165" s="2" t="str">
        <f ca="1">IF(OFFSET(ruw!$G$1,F$4+ROUNDDOWN((ROW()-1)/6,0)*6,0)="","",OFFSET(ruw!$G$1,F$4+ROUNDDOWN((ROW()-1)/6,0)*6,0))</f>
        <v/>
      </c>
      <c r="E165" s="2"/>
    </row>
    <row r="166" spans="1:5" ht="12.75">
      <c r="A166" s="2" t="str">
        <f ca="1">IF(OFFSET(ruw!$E$1,F$5+ROUNDDOWN((ROW()-1)/6,0)*6,0)="","",OFFSET(ruw!$E$1,F$5+ROUNDDOWN((ROW()-1)/6,0)*6,0))</f>
        <v/>
      </c>
      <c r="B166" s="2" t="str">
        <f ca="1">IF(OFFSET(ruw!$F$1,F$5+ROUNDDOWN((ROW()-1)/6,0)*6,0)="","",OFFSET(ruw!$F$1,F$5+ROUNDDOWN((ROW()-1)/6,0)*6,0))</f>
        <v/>
      </c>
      <c r="C166" s="2" t="str">
        <f ca="1">IF(OFFSET(ruw!$G$1,F$5+ROUNDDOWN((ROW()-1)/6,0)*6,0)="","",OFFSET(ruw!$G$1,F$5+ROUNDDOWN((ROW()-1)/6,0)*6,0))</f>
        <v/>
      </c>
      <c r="E166" s="2"/>
    </row>
    <row r="167" spans="1:5" ht="12.75">
      <c r="A167" s="2" t="str">
        <f ca="1">IF(OFFSET(ruw!$E$1,F$6+ROUNDDOWN((ROW()-1)/6,0)*6,0)="","",OFFSET(ruw!$E$1,F$6+ROUNDDOWN((ROW()-1)/6,0)*6,0))</f>
        <v/>
      </c>
      <c r="B167" s="2" t="str">
        <f ca="1">IF(OFFSET(ruw!$F$1,F$6+ROUNDDOWN((ROW()-1)/6,0)*6,0)="","",OFFSET(ruw!$F$1,F$6+ROUNDDOWN((ROW()-1)/6,0)*6,0))</f>
        <v/>
      </c>
      <c r="C167" s="2" t="str">
        <f ca="1">IF(OFFSET(ruw!$G$1,F$6+ROUNDDOWN((ROW()-1)/6,0)*6,0)="","",OFFSET(ruw!$G$1,F$6+ROUNDDOWN((ROW()-1)/6,0)*6,0))</f>
        <v/>
      </c>
      <c r="E167" s="2"/>
    </row>
    <row r="168" spans="1:5" ht="12.75">
      <c r="A168" s="2" t="str">
        <f ca="1">IF(OFFSET(ruw!$E$1,F$7+ROUNDDOWN((ROW()-1)/6,0)*6,0)="","",OFFSET(ruw!$E$1,F$7+ROUNDDOWN((ROW()-1)/6,0)*6,0))</f>
        <v/>
      </c>
      <c r="B168" s="2" t="str">
        <f ca="1">IF(OFFSET(ruw!$F$1,F$7+ROUNDDOWN((ROW()-1)/6,0)*6,0)="","",OFFSET(ruw!$F$1,F$7+ROUNDDOWN((ROW()-1)/6,0)*6,0))</f>
        <v/>
      </c>
      <c r="C168" s="2" t="str">
        <f ca="1">IF(OFFSET(ruw!$G$1,F$7+ROUNDDOWN((ROW()-1)/6,0)*6,0)="","",OFFSET(ruw!$G$1,F$7+ROUNDDOWN((ROW()-1)/6,0)*6,0))</f>
        <v/>
      </c>
      <c r="E168" s="2"/>
    </row>
    <row r="169" spans="1:5" ht="12.75">
      <c r="A169" s="2" t="str">
        <f ca="1">IF(OFFSET(ruw!$E$1,F$2+ROUNDDOWN((ROW()-1)/6,0)*6,0)="","",OFFSET(ruw!$E$1,F$2+ROUNDDOWN((ROW()-1)/6,0)*6,0))</f>
        <v/>
      </c>
      <c r="B169" s="2" t="str">
        <f ca="1">IF(OFFSET(ruw!$F$1,F$2+ROUNDDOWN((ROW()-1)/6,0)*6,0)="","",OFFSET(ruw!$F$1,F$2+ROUNDDOWN((ROW()-1)/6,0)*6,0))</f>
        <v/>
      </c>
      <c r="C169" s="2" t="str">
        <f ca="1">IF(OFFSET(ruw!$G$1,F$2+ROUNDDOWN((ROW()-1)/6,0)*6,0)="","",OFFSET(ruw!$G$1,F$2+ROUNDDOWN((ROW()-1)/6,0)*6,0))</f>
        <v/>
      </c>
      <c r="E169" s="2"/>
    </row>
    <row r="170" spans="1:5" ht="12.75">
      <c r="A170" s="2" t="str">
        <f ca="1">IF(OFFSET(ruw!$E$1,F$3+ROUNDDOWN((ROW()-1)/6,0)*6,0)="","",OFFSET(ruw!$E$1,F$3+ROUNDDOWN((ROW()-1)/6,0)*6,0))</f>
        <v/>
      </c>
      <c r="B170" s="2" t="str">
        <f ca="1">IF(OFFSET(ruw!$F$1,F$3+ROUNDDOWN((ROW()-1)/6,0)*6,0)="","",OFFSET(ruw!$F$1,F$3+ROUNDDOWN((ROW()-1)/6,0)*6,0))</f>
        <v/>
      </c>
      <c r="C170" s="2" t="str">
        <f ca="1">IF(OFFSET(ruw!$G$1,F$3+ROUNDDOWN((ROW()-1)/6,0)*6,0)="","",OFFSET(ruw!$G$1,F$3+ROUNDDOWN((ROW()-1)/6,0)*6,0))</f>
        <v/>
      </c>
      <c r="E170" s="2"/>
    </row>
    <row r="171" spans="1:5" ht="12.75">
      <c r="A171" s="2" t="str">
        <f ca="1">IF(OFFSET(ruw!$E$1,F$4+ROUNDDOWN((ROW()-1)/6,0)*6,0)="","",OFFSET(ruw!$E$1,F$4+ROUNDDOWN((ROW()-1)/6,0)*6,0))</f>
        <v/>
      </c>
      <c r="B171" s="2" t="str">
        <f ca="1">IF(OFFSET(ruw!$F$1,F$4+ROUNDDOWN((ROW()-1)/6,0)*6,0)="","",OFFSET(ruw!$F$1,F$4+ROUNDDOWN((ROW()-1)/6,0)*6,0))</f>
        <v/>
      </c>
      <c r="C171" s="2" t="str">
        <f ca="1">IF(OFFSET(ruw!$G$1,F$4+ROUNDDOWN((ROW()-1)/6,0)*6,0)="","",OFFSET(ruw!$G$1,F$4+ROUNDDOWN((ROW()-1)/6,0)*6,0))</f>
        <v/>
      </c>
      <c r="E171" s="2"/>
    </row>
    <row r="172" spans="1:5" ht="12.75">
      <c r="A172" s="2" t="str">
        <f ca="1">IF(OFFSET(ruw!$E$1,F$5+ROUNDDOWN((ROW()-1)/6,0)*6,0)="","",OFFSET(ruw!$E$1,F$5+ROUNDDOWN((ROW()-1)/6,0)*6,0))</f>
        <v/>
      </c>
      <c r="B172" s="2" t="str">
        <f ca="1">IF(OFFSET(ruw!$F$1,F$5+ROUNDDOWN((ROW()-1)/6,0)*6,0)="","",OFFSET(ruw!$F$1,F$5+ROUNDDOWN((ROW()-1)/6,0)*6,0))</f>
        <v/>
      </c>
      <c r="C172" s="2" t="str">
        <f ca="1">IF(OFFSET(ruw!$G$1,F$5+ROUNDDOWN((ROW()-1)/6,0)*6,0)="","",OFFSET(ruw!$G$1,F$5+ROUNDDOWN((ROW()-1)/6,0)*6,0))</f>
        <v/>
      </c>
      <c r="E172" s="2"/>
    </row>
    <row r="173" spans="1:5" ht="12.75">
      <c r="A173" s="2" t="str">
        <f ca="1">IF(OFFSET(ruw!$E$1,F$6+ROUNDDOWN((ROW()-1)/6,0)*6,0)="","",OFFSET(ruw!$E$1,F$6+ROUNDDOWN((ROW()-1)/6,0)*6,0))</f>
        <v/>
      </c>
      <c r="B173" s="2" t="str">
        <f ca="1">IF(OFFSET(ruw!$F$1,F$6+ROUNDDOWN((ROW()-1)/6,0)*6,0)="","",OFFSET(ruw!$F$1,F$6+ROUNDDOWN((ROW()-1)/6,0)*6,0))</f>
        <v/>
      </c>
      <c r="C173" s="2" t="str">
        <f ca="1">IF(OFFSET(ruw!$G$1,F$6+ROUNDDOWN((ROW()-1)/6,0)*6,0)="","",OFFSET(ruw!$G$1,F$6+ROUNDDOWN((ROW()-1)/6,0)*6,0))</f>
        <v/>
      </c>
      <c r="E173" s="2"/>
    </row>
    <row r="174" spans="1:5" ht="12.75">
      <c r="A174" s="2" t="str">
        <f ca="1">IF(OFFSET(ruw!$E$1,F$7+ROUNDDOWN((ROW()-1)/6,0)*6,0)="","",OFFSET(ruw!$E$1,F$7+ROUNDDOWN((ROW()-1)/6,0)*6,0))</f>
        <v/>
      </c>
      <c r="B174" s="2" t="str">
        <f ca="1">IF(OFFSET(ruw!$F$1,F$7+ROUNDDOWN((ROW()-1)/6,0)*6,0)="","",OFFSET(ruw!$F$1,F$7+ROUNDDOWN((ROW()-1)/6,0)*6,0))</f>
        <v/>
      </c>
      <c r="C174" s="2" t="str">
        <f ca="1">IF(OFFSET(ruw!$G$1,F$7+ROUNDDOWN((ROW()-1)/6,0)*6,0)="","",OFFSET(ruw!$G$1,F$7+ROUNDDOWN((ROW()-1)/6,0)*6,0))</f>
        <v/>
      </c>
      <c r="E174" s="2"/>
    </row>
    <row r="175" spans="1:5" ht="12.75">
      <c r="A175" s="2" t="str">
        <f ca="1">IF(OFFSET(ruw!$E$1,F$2+ROUNDDOWN((ROW()-1)/6,0)*6,0)="","",OFFSET(ruw!$E$1,F$2+ROUNDDOWN((ROW()-1)/6,0)*6,0))</f>
        <v/>
      </c>
      <c r="B175" s="2" t="str">
        <f ca="1">IF(OFFSET(ruw!$F$1,F$2+ROUNDDOWN((ROW()-1)/6,0)*6,0)="","",OFFSET(ruw!$F$1,F$2+ROUNDDOWN((ROW()-1)/6,0)*6,0))</f>
        <v/>
      </c>
      <c r="C175" s="2" t="str">
        <f ca="1">IF(OFFSET(ruw!$G$1,F$2+ROUNDDOWN((ROW()-1)/6,0)*6,0)="","",OFFSET(ruw!$G$1,F$2+ROUNDDOWN((ROW()-1)/6,0)*6,0))</f>
        <v/>
      </c>
      <c r="E175" s="2"/>
    </row>
    <row r="176" spans="1:5" ht="12.75">
      <c r="A176" s="2" t="str">
        <f ca="1">IF(OFFSET(ruw!$E$1,F$3+ROUNDDOWN((ROW()-1)/6,0)*6,0)="","",OFFSET(ruw!$E$1,F$3+ROUNDDOWN((ROW()-1)/6,0)*6,0))</f>
        <v/>
      </c>
      <c r="B176" s="2" t="str">
        <f ca="1">IF(OFFSET(ruw!$F$1,F$3+ROUNDDOWN((ROW()-1)/6,0)*6,0)="","",OFFSET(ruw!$F$1,F$3+ROUNDDOWN((ROW()-1)/6,0)*6,0))</f>
        <v/>
      </c>
      <c r="C176" s="2" t="str">
        <f ca="1">IF(OFFSET(ruw!$G$1,F$3+ROUNDDOWN((ROW()-1)/6,0)*6,0)="","",OFFSET(ruw!$G$1,F$3+ROUNDDOWN((ROW()-1)/6,0)*6,0))</f>
        <v/>
      </c>
      <c r="E176" s="2"/>
    </row>
    <row r="177" spans="1:5" ht="12.75">
      <c r="A177" s="2" t="str">
        <f ca="1">IF(OFFSET(ruw!$E$1,F$4+ROUNDDOWN((ROW()-1)/6,0)*6,0)="","",OFFSET(ruw!$E$1,F$4+ROUNDDOWN((ROW()-1)/6,0)*6,0))</f>
        <v/>
      </c>
      <c r="B177" s="2" t="str">
        <f ca="1">IF(OFFSET(ruw!$F$1,F$4+ROUNDDOWN((ROW()-1)/6,0)*6,0)="","",OFFSET(ruw!$F$1,F$4+ROUNDDOWN((ROW()-1)/6,0)*6,0))</f>
        <v/>
      </c>
      <c r="C177" s="2" t="str">
        <f ca="1">IF(OFFSET(ruw!$G$1,F$4+ROUNDDOWN((ROW()-1)/6,0)*6,0)="","",OFFSET(ruw!$G$1,F$4+ROUNDDOWN((ROW()-1)/6,0)*6,0))</f>
        <v/>
      </c>
      <c r="E177" s="2"/>
    </row>
    <row r="178" spans="1:5" ht="12.75">
      <c r="A178" s="2" t="str">
        <f ca="1">IF(OFFSET(ruw!$E$1,F$5+ROUNDDOWN((ROW()-1)/6,0)*6,0)="","",OFFSET(ruw!$E$1,F$5+ROUNDDOWN((ROW()-1)/6,0)*6,0))</f>
        <v/>
      </c>
      <c r="B178" s="2" t="str">
        <f ca="1">IF(OFFSET(ruw!$F$1,F$5+ROUNDDOWN((ROW()-1)/6,0)*6,0)="","",OFFSET(ruw!$F$1,F$5+ROUNDDOWN((ROW()-1)/6,0)*6,0))</f>
        <v/>
      </c>
      <c r="C178" s="2" t="str">
        <f ca="1">IF(OFFSET(ruw!$G$1,F$5+ROUNDDOWN((ROW()-1)/6,0)*6,0)="","",OFFSET(ruw!$G$1,F$5+ROUNDDOWN((ROW()-1)/6,0)*6,0))</f>
        <v/>
      </c>
      <c r="E178" s="2"/>
    </row>
    <row r="179" spans="1:5" ht="12.75">
      <c r="A179" s="2" t="str">
        <f ca="1">IF(OFFSET(ruw!$E$1,F$6+ROUNDDOWN((ROW()-1)/6,0)*6,0)="","",OFFSET(ruw!$E$1,F$6+ROUNDDOWN((ROW()-1)/6,0)*6,0))</f>
        <v/>
      </c>
      <c r="B179" s="2" t="str">
        <f ca="1">IF(OFFSET(ruw!$F$1,F$6+ROUNDDOWN((ROW()-1)/6,0)*6,0)="","",OFFSET(ruw!$F$1,F$6+ROUNDDOWN((ROW()-1)/6,0)*6,0))</f>
        <v/>
      </c>
      <c r="C179" s="2" t="str">
        <f ca="1">IF(OFFSET(ruw!$G$1,F$6+ROUNDDOWN((ROW()-1)/6,0)*6,0)="","",OFFSET(ruw!$G$1,F$6+ROUNDDOWN((ROW()-1)/6,0)*6,0))</f>
        <v/>
      </c>
      <c r="E179" s="2"/>
    </row>
    <row r="180" spans="1:5" ht="12.75">
      <c r="A180" s="2" t="str">
        <f ca="1">IF(OFFSET(ruw!$E$1,F$7+ROUNDDOWN((ROW()-1)/6,0)*6,0)="","",OFFSET(ruw!$E$1,F$7+ROUNDDOWN((ROW()-1)/6,0)*6,0))</f>
        <v/>
      </c>
      <c r="B180" s="2" t="str">
        <f ca="1">IF(OFFSET(ruw!$F$1,F$7+ROUNDDOWN((ROW()-1)/6,0)*6,0)="","",OFFSET(ruw!$F$1,F$7+ROUNDDOWN((ROW()-1)/6,0)*6,0))</f>
        <v/>
      </c>
      <c r="C180" s="2" t="str">
        <f ca="1">IF(OFFSET(ruw!$G$1,F$7+ROUNDDOWN((ROW()-1)/6,0)*6,0)="","",OFFSET(ruw!$G$1,F$7+ROUNDDOWN((ROW()-1)/6,0)*6,0))</f>
        <v/>
      </c>
      <c r="E180" s="2"/>
    </row>
    <row r="181" spans="1:5" ht="12.75">
      <c r="A181" s="2" t="str">
        <f ca="1">IF(OFFSET(ruw!$E$1,F$2+ROUNDDOWN((ROW()-1)/6,0)*6,0)="","",OFFSET(ruw!$E$1,F$2+ROUNDDOWN((ROW()-1)/6,0)*6,0))</f>
        <v/>
      </c>
      <c r="B181" s="2" t="str">
        <f ca="1">IF(OFFSET(ruw!$F$1,F$2+ROUNDDOWN((ROW()-1)/6,0)*6,0)="","",OFFSET(ruw!$F$1,F$2+ROUNDDOWN((ROW()-1)/6,0)*6,0))</f>
        <v/>
      </c>
      <c r="C181" s="2" t="str">
        <f ca="1">IF(OFFSET(ruw!$G$1,F$2+ROUNDDOWN((ROW()-1)/6,0)*6,0)="","",OFFSET(ruw!$G$1,F$2+ROUNDDOWN((ROW()-1)/6,0)*6,0))</f>
        <v/>
      </c>
      <c r="E181" s="2"/>
    </row>
    <row r="182" spans="1:5" ht="12.75">
      <c r="A182" s="2" t="str">
        <f ca="1">IF(OFFSET(ruw!$E$1,F$3+ROUNDDOWN((ROW()-1)/6,0)*6,0)="","",OFFSET(ruw!$E$1,F$3+ROUNDDOWN((ROW()-1)/6,0)*6,0))</f>
        <v/>
      </c>
      <c r="B182" s="2" t="str">
        <f ca="1">IF(OFFSET(ruw!$F$1,F$3+ROUNDDOWN((ROW()-1)/6,0)*6,0)="","",OFFSET(ruw!$F$1,F$3+ROUNDDOWN((ROW()-1)/6,0)*6,0))</f>
        <v/>
      </c>
      <c r="C182" s="2" t="str">
        <f ca="1">IF(OFFSET(ruw!$G$1,F$3+ROUNDDOWN((ROW()-1)/6,0)*6,0)="","",OFFSET(ruw!$G$1,F$3+ROUNDDOWN((ROW()-1)/6,0)*6,0))</f>
        <v/>
      </c>
      <c r="E182" s="2"/>
    </row>
    <row r="183" spans="1:5" ht="12.75">
      <c r="A183" s="2" t="str">
        <f ca="1">IF(OFFSET(ruw!$E$1,F$4+ROUNDDOWN((ROW()-1)/6,0)*6,0)="","",OFFSET(ruw!$E$1,F$4+ROUNDDOWN((ROW()-1)/6,0)*6,0))</f>
        <v/>
      </c>
      <c r="B183" s="2" t="str">
        <f ca="1">IF(OFFSET(ruw!$F$1,F$4+ROUNDDOWN((ROW()-1)/6,0)*6,0)="","",OFFSET(ruw!$F$1,F$4+ROUNDDOWN((ROW()-1)/6,0)*6,0))</f>
        <v/>
      </c>
      <c r="C183" s="2" t="str">
        <f ca="1">IF(OFFSET(ruw!$G$1,F$4+ROUNDDOWN((ROW()-1)/6,0)*6,0)="","",OFFSET(ruw!$G$1,F$4+ROUNDDOWN((ROW()-1)/6,0)*6,0))</f>
        <v/>
      </c>
      <c r="E183" s="2"/>
    </row>
    <row r="184" spans="1:5" ht="12.75">
      <c r="A184" s="2" t="str">
        <f ca="1">IF(OFFSET(ruw!$E$1,F$5+ROUNDDOWN((ROW()-1)/6,0)*6,0)="","",OFFSET(ruw!$E$1,F$5+ROUNDDOWN((ROW()-1)/6,0)*6,0))</f>
        <v/>
      </c>
      <c r="B184" s="2" t="str">
        <f ca="1">IF(OFFSET(ruw!$F$1,F$5+ROUNDDOWN((ROW()-1)/6,0)*6,0)="","",OFFSET(ruw!$F$1,F$5+ROUNDDOWN((ROW()-1)/6,0)*6,0))</f>
        <v/>
      </c>
      <c r="C184" s="2" t="str">
        <f ca="1">IF(OFFSET(ruw!$G$1,F$5+ROUNDDOWN((ROW()-1)/6,0)*6,0)="","",OFFSET(ruw!$G$1,F$5+ROUNDDOWN((ROW()-1)/6,0)*6,0))</f>
        <v/>
      </c>
      <c r="E184" s="2"/>
    </row>
    <row r="185" spans="1:5" ht="12.75">
      <c r="A185" s="2" t="str">
        <f ca="1">IF(OFFSET(ruw!$E$1,F$6+ROUNDDOWN((ROW()-1)/6,0)*6,0)="","",OFFSET(ruw!$E$1,F$6+ROUNDDOWN((ROW()-1)/6,0)*6,0))</f>
        <v/>
      </c>
      <c r="B185" s="2" t="str">
        <f ca="1">IF(OFFSET(ruw!$F$1,F$6+ROUNDDOWN((ROW()-1)/6,0)*6,0)="","",OFFSET(ruw!$F$1,F$6+ROUNDDOWN((ROW()-1)/6,0)*6,0))</f>
        <v/>
      </c>
      <c r="C185" s="2" t="str">
        <f ca="1">IF(OFFSET(ruw!$G$1,F$6+ROUNDDOWN((ROW()-1)/6,0)*6,0)="","",OFFSET(ruw!$G$1,F$6+ROUNDDOWN((ROW()-1)/6,0)*6,0))</f>
        <v/>
      </c>
      <c r="E185" s="2"/>
    </row>
    <row r="186" spans="1:5" ht="12.75">
      <c r="A186" s="2" t="str">
        <f ca="1">IF(OFFSET(ruw!$E$1,F$7+ROUNDDOWN((ROW()-1)/6,0)*6,0)="","",OFFSET(ruw!$E$1,F$7+ROUNDDOWN((ROW()-1)/6,0)*6,0))</f>
        <v/>
      </c>
      <c r="B186" s="2" t="str">
        <f ca="1">IF(OFFSET(ruw!$F$1,F$7+ROUNDDOWN((ROW()-1)/6,0)*6,0)="","",OFFSET(ruw!$F$1,F$7+ROUNDDOWN((ROW()-1)/6,0)*6,0))</f>
        <v/>
      </c>
      <c r="C186" s="2" t="str">
        <f ca="1">IF(OFFSET(ruw!$G$1,F$7+ROUNDDOWN((ROW()-1)/6,0)*6,0)="","",OFFSET(ruw!$G$1,F$7+ROUNDDOWN((ROW()-1)/6,0)*6,0))</f>
        <v/>
      </c>
      <c r="E186" s="2"/>
    </row>
    <row r="187" spans="1:5" ht="12.75">
      <c r="A187" s="2" t="str">
        <f ca="1">IF(OFFSET(ruw!$E$1,F$2+ROUNDDOWN((ROW()-1)/6,0)*6,0)="","",OFFSET(ruw!$E$1,F$2+ROUNDDOWN((ROW()-1)/6,0)*6,0))</f>
        <v/>
      </c>
      <c r="B187" s="2" t="str">
        <f ca="1">IF(OFFSET(ruw!$F$1,F$2+ROUNDDOWN((ROW()-1)/6,0)*6,0)="","",OFFSET(ruw!$F$1,F$2+ROUNDDOWN((ROW()-1)/6,0)*6,0))</f>
        <v/>
      </c>
      <c r="C187" s="2" t="str">
        <f ca="1">IF(OFFSET(ruw!$G$1,F$2+ROUNDDOWN((ROW()-1)/6,0)*6,0)="","",OFFSET(ruw!$G$1,F$2+ROUNDDOWN((ROW()-1)/6,0)*6,0))</f>
        <v/>
      </c>
      <c r="E187" s="2"/>
    </row>
    <row r="188" spans="1:5" ht="12.75">
      <c r="A188" s="2" t="str">
        <f ca="1">IF(OFFSET(ruw!$E$1,F$3+ROUNDDOWN((ROW()-1)/6,0)*6,0)="","",OFFSET(ruw!$E$1,F$3+ROUNDDOWN((ROW()-1)/6,0)*6,0))</f>
        <v/>
      </c>
      <c r="B188" s="2" t="str">
        <f ca="1">IF(OFFSET(ruw!$F$1,F$3+ROUNDDOWN((ROW()-1)/6,0)*6,0)="","",OFFSET(ruw!$F$1,F$3+ROUNDDOWN((ROW()-1)/6,0)*6,0))</f>
        <v/>
      </c>
      <c r="C188" s="2" t="str">
        <f ca="1">IF(OFFSET(ruw!$G$1,F$3+ROUNDDOWN((ROW()-1)/6,0)*6,0)="","",OFFSET(ruw!$G$1,F$3+ROUNDDOWN((ROW()-1)/6,0)*6,0))</f>
        <v/>
      </c>
      <c r="E188" s="2"/>
    </row>
    <row r="189" spans="1:5" ht="12.75">
      <c r="A189" s="2" t="str">
        <f ca="1">IF(OFFSET(ruw!$E$1,F$4+ROUNDDOWN((ROW()-1)/6,0)*6,0)="","",OFFSET(ruw!$E$1,F$4+ROUNDDOWN((ROW()-1)/6,0)*6,0))</f>
        <v/>
      </c>
      <c r="B189" s="2" t="str">
        <f ca="1">IF(OFFSET(ruw!$F$1,F$4+ROUNDDOWN((ROW()-1)/6,0)*6,0)="","",OFFSET(ruw!$F$1,F$4+ROUNDDOWN((ROW()-1)/6,0)*6,0))</f>
        <v/>
      </c>
      <c r="C189" s="2" t="str">
        <f ca="1">IF(OFFSET(ruw!$G$1,F$4+ROUNDDOWN((ROW()-1)/6,0)*6,0)="","",OFFSET(ruw!$G$1,F$4+ROUNDDOWN((ROW()-1)/6,0)*6,0))</f>
        <v/>
      </c>
      <c r="E189" s="2"/>
    </row>
    <row r="190" spans="1:5" ht="12.75">
      <c r="A190" s="2" t="str">
        <f ca="1">IF(OFFSET(ruw!$E$1,F$5+ROUNDDOWN((ROW()-1)/6,0)*6,0)="","",OFFSET(ruw!$E$1,F$5+ROUNDDOWN((ROW()-1)/6,0)*6,0))</f>
        <v/>
      </c>
      <c r="B190" s="2" t="str">
        <f ca="1">IF(OFFSET(ruw!$F$1,F$5+ROUNDDOWN((ROW()-1)/6,0)*6,0)="","",OFFSET(ruw!$F$1,F$5+ROUNDDOWN((ROW()-1)/6,0)*6,0))</f>
        <v/>
      </c>
      <c r="C190" s="2" t="str">
        <f ca="1">IF(OFFSET(ruw!$G$1,F$5+ROUNDDOWN((ROW()-1)/6,0)*6,0)="","",OFFSET(ruw!$G$1,F$5+ROUNDDOWN((ROW()-1)/6,0)*6,0))</f>
        <v/>
      </c>
      <c r="E190" s="2"/>
    </row>
    <row r="191" spans="1:5" ht="12.75">
      <c r="A191" s="2" t="str">
        <f ca="1">IF(OFFSET(ruw!$E$1,F$6+ROUNDDOWN((ROW()-1)/6,0)*6,0)="","",OFFSET(ruw!$E$1,F$6+ROUNDDOWN((ROW()-1)/6,0)*6,0))</f>
        <v/>
      </c>
      <c r="B191" s="2" t="str">
        <f ca="1">IF(OFFSET(ruw!$F$1,F$6+ROUNDDOWN((ROW()-1)/6,0)*6,0)="","",OFFSET(ruw!$F$1,F$6+ROUNDDOWN((ROW()-1)/6,0)*6,0))</f>
        <v/>
      </c>
      <c r="C191" s="2" t="str">
        <f ca="1">IF(OFFSET(ruw!$G$1,F$6+ROUNDDOWN((ROW()-1)/6,0)*6,0)="","",OFFSET(ruw!$G$1,F$6+ROUNDDOWN((ROW()-1)/6,0)*6,0))</f>
        <v/>
      </c>
      <c r="E191" s="2"/>
    </row>
    <row r="192" spans="1:5" ht="12.75">
      <c r="A192" s="2" t="str">
        <f ca="1">IF(OFFSET(ruw!$E$1,F$7+ROUNDDOWN((ROW()-1)/6,0)*6,0)="","",OFFSET(ruw!$E$1,F$7+ROUNDDOWN((ROW()-1)/6,0)*6,0))</f>
        <v/>
      </c>
      <c r="B192" s="2" t="str">
        <f ca="1">IF(OFFSET(ruw!$F$1,F$7+ROUNDDOWN((ROW()-1)/6,0)*6,0)="","",OFFSET(ruw!$F$1,F$7+ROUNDDOWN((ROW()-1)/6,0)*6,0))</f>
        <v/>
      </c>
      <c r="C192" s="2" t="str">
        <f ca="1">IF(OFFSET(ruw!$G$1,F$7+ROUNDDOWN((ROW()-1)/6,0)*6,0)="","",OFFSET(ruw!$G$1,F$7+ROUNDDOWN((ROW()-1)/6,0)*6,0))</f>
        <v/>
      </c>
      <c r="E192" s="2"/>
    </row>
    <row r="193" spans="1:3" ht="12.75">
      <c r="A193" s="2" t="str">
        <f ca="1">IF(OFFSET(ruw!$E$1,F$2+ROUNDDOWN((ROW()-1)/6,0)*6,0)="","",OFFSET(ruw!$E$1,F$2+ROUNDDOWN((ROW()-1)/6,0)*6,0))</f>
        <v/>
      </c>
      <c r="B193" s="2" t="str">
        <f ca="1">IF(OFFSET(ruw!$F$1,F$2+ROUNDDOWN((ROW()-1)/6,0)*6,0)="","",OFFSET(ruw!$F$1,F$2+ROUNDDOWN((ROW()-1)/6,0)*6,0))</f>
        <v/>
      </c>
      <c r="C193" s="2" t="str">
        <f ca="1">IF(OFFSET(ruw!$G$1,F$2+ROUNDDOWN((ROW()-1)/6,0)*6,0)="","",OFFSET(ruw!$G$1,F$2+ROUNDDOWN((ROW()-1)/6,0)*6,0))</f>
        <v/>
      </c>
    </row>
    <row r="194" spans="1:3" ht="12.75">
      <c r="A194" s="2" t="str">
        <f ca="1">IF(OFFSET(ruw!$E$1,F$3+ROUNDDOWN((ROW()-1)/6,0)*6,0)="","",OFFSET(ruw!$E$1,F$3+ROUNDDOWN((ROW()-1)/6,0)*6,0))</f>
        <v/>
      </c>
      <c r="B194" s="2" t="str">
        <f ca="1">IF(OFFSET(ruw!$F$1,F$3+ROUNDDOWN((ROW()-1)/6,0)*6,0)="","",OFFSET(ruw!$F$1,F$3+ROUNDDOWN((ROW()-1)/6,0)*6,0))</f>
        <v/>
      </c>
      <c r="C194" s="2" t="str">
        <f ca="1">IF(OFFSET(ruw!$G$1,F$3+ROUNDDOWN((ROW()-1)/6,0)*6,0)="","",OFFSET(ruw!$G$1,F$3+ROUNDDOWN((ROW()-1)/6,0)*6,0))</f>
        <v/>
      </c>
    </row>
    <row r="195" spans="1:3" ht="12.75">
      <c r="A195" s="2" t="str">
        <f ca="1">IF(OFFSET(ruw!$E$1,F$4+ROUNDDOWN((ROW()-1)/6,0)*6,0)="","",OFFSET(ruw!$E$1,F$4+ROUNDDOWN((ROW()-1)/6,0)*6,0))</f>
        <v/>
      </c>
      <c r="B195" s="2" t="str">
        <f ca="1">IF(OFFSET(ruw!$F$1,F$4+ROUNDDOWN((ROW()-1)/6,0)*6,0)="","",OFFSET(ruw!$F$1,F$4+ROUNDDOWN((ROW()-1)/6,0)*6,0))</f>
        <v/>
      </c>
      <c r="C195" s="2" t="str">
        <f ca="1">IF(OFFSET(ruw!$G$1,F$4+ROUNDDOWN((ROW()-1)/6,0)*6,0)="","",OFFSET(ruw!$G$1,F$4+ROUNDDOWN((ROW()-1)/6,0)*6,0))</f>
        <v/>
      </c>
    </row>
    <row r="196" spans="1:3" ht="12.75">
      <c r="A196" s="2" t="str">
        <f ca="1">IF(OFFSET(ruw!$E$1,F$5+ROUNDDOWN((ROW()-1)/6,0)*6,0)="","",OFFSET(ruw!$E$1,F$5+ROUNDDOWN((ROW()-1)/6,0)*6,0))</f>
        <v/>
      </c>
      <c r="B196" s="2" t="str">
        <f ca="1">IF(OFFSET(ruw!$F$1,F$5+ROUNDDOWN((ROW()-1)/6,0)*6,0)="","",OFFSET(ruw!$F$1,F$5+ROUNDDOWN((ROW()-1)/6,0)*6,0))</f>
        <v/>
      </c>
      <c r="C196" s="2" t="str">
        <f ca="1">IF(OFFSET(ruw!$G$1,F$5+ROUNDDOWN((ROW()-1)/6,0)*6,0)="","",OFFSET(ruw!$G$1,F$5+ROUNDDOWN((ROW()-1)/6,0)*6,0))</f>
        <v/>
      </c>
    </row>
    <row r="197" spans="1:3" ht="12.75">
      <c r="A197" s="2" t="str">
        <f ca="1">IF(OFFSET(ruw!$E$1,F$6+ROUNDDOWN((ROW()-1)/6,0)*6,0)="","",OFFSET(ruw!$E$1,F$6+ROUNDDOWN((ROW()-1)/6,0)*6,0))</f>
        <v/>
      </c>
      <c r="B197" s="2" t="str">
        <f ca="1">IF(OFFSET(ruw!$F$1,F$6+ROUNDDOWN((ROW()-1)/6,0)*6,0)="","",OFFSET(ruw!$F$1,F$6+ROUNDDOWN((ROW()-1)/6,0)*6,0))</f>
        <v/>
      </c>
      <c r="C197" s="2" t="str">
        <f ca="1">IF(OFFSET(ruw!$G$1,F$6+ROUNDDOWN((ROW()-1)/6,0)*6,0)="","",OFFSET(ruw!$G$1,F$6+ROUNDDOWN((ROW()-1)/6,0)*6,0))</f>
        <v/>
      </c>
    </row>
    <row r="198" spans="1:3" ht="12.75">
      <c r="A198" s="2" t="str">
        <f ca="1">IF(OFFSET(ruw!$E$1,F$7+ROUNDDOWN((ROW()-1)/6,0)*6,0)="","",OFFSET(ruw!$E$1,F$7+ROUNDDOWN((ROW()-1)/6,0)*6,0))</f>
        <v/>
      </c>
      <c r="B198" s="2" t="str">
        <f ca="1">IF(OFFSET(ruw!$F$1,F$7+ROUNDDOWN((ROW()-1)/6,0)*6,0)="","",OFFSET(ruw!$F$1,F$7+ROUNDDOWN((ROW()-1)/6,0)*6,0))</f>
        <v/>
      </c>
      <c r="C198" s="2" t="str">
        <f ca="1">IF(OFFSET(ruw!$G$1,F$7+ROUNDDOWN((ROW()-1)/6,0)*6,0)="","",OFFSET(ruw!$G$1,F$7+ROUNDDOWN((ROW()-1)/6,0)*6,0))</f>
        <v/>
      </c>
    </row>
    <row r="199" spans="1:3" ht="12.75">
      <c r="A199" s="2" t="str">
        <f ca="1">IF(OFFSET(ruw!$E$1,F$2+ROUNDDOWN((ROW()-1)/6,0)*6,0)="","",OFFSET(ruw!$E$1,F$2+ROUNDDOWN((ROW()-1)/6,0)*6,0))</f>
        <v/>
      </c>
      <c r="B199" s="2" t="str">
        <f ca="1">IF(OFFSET(ruw!$F$1,F$2+ROUNDDOWN((ROW()-1)/6,0)*6,0)="","",OFFSET(ruw!$F$1,F$2+ROUNDDOWN((ROW()-1)/6,0)*6,0))</f>
        <v/>
      </c>
      <c r="C199" s="2" t="str">
        <f ca="1">IF(OFFSET(ruw!$G$1,F$2+ROUNDDOWN((ROW()-1)/6,0)*6,0)="","",OFFSET(ruw!$G$1,F$2+ROUNDDOWN((ROW()-1)/6,0)*6,0))</f>
        <v/>
      </c>
    </row>
    <row r="200" spans="1:3" ht="12.75">
      <c r="A200" s="2" t="str">
        <f ca="1">IF(OFFSET(ruw!$E$1,F$3+ROUNDDOWN((ROW()-1)/6,0)*6,0)="","",OFFSET(ruw!$E$1,F$3+ROUNDDOWN((ROW()-1)/6,0)*6,0))</f>
        <v/>
      </c>
      <c r="B200" s="2" t="str">
        <f ca="1">IF(OFFSET(ruw!$F$1,F$3+ROUNDDOWN((ROW()-1)/6,0)*6,0)="","",OFFSET(ruw!$F$1,F$3+ROUNDDOWN((ROW()-1)/6,0)*6,0))</f>
        <v/>
      </c>
      <c r="C200" s="2" t="str">
        <f ca="1">IF(OFFSET(ruw!$G$1,F$3+ROUNDDOWN((ROW()-1)/6,0)*6,0)="","",OFFSET(ruw!$G$1,F$3+ROUNDDOWN((ROW()-1)/6,0)*6,0))</f>
        <v/>
      </c>
    </row>
    <row r="201" spans="1:3" ht="12.75">
      <c r="A201" s="2" t="str">
        <f ca="1">IF(OFFSET(ruw!$E$1,F$4+ROUNDDOWN((ROW()-1)/6,0)*6,0)="","",OFFSET(ruw!$E$1,F$4+ROUNDDOWN((ROW()-1)/6,0)*6,0))</f>
        <v/>
      </c>
      <c r="B201" s="2" t="str">
        <f ca="1">IF(OFFSET(ruw!$F$1,F$4+ROUNDDOWN((ROW()-1)/6,0)*6,0)="","",OFFSET(ruw!$F$1,F$4+ROUNDDOWN((ROW()-1)/6,0)*6,0))</f>
        <v/>
      </c>
      <c r="C201" s="2" t="str">
        <f ca="1">IF(OFFSET(ruw!$G$1,F$4+ROUNDDOWN((ROW()-1)/6,0)*6,0)="","",OFFSET(ruw!$G$1,F$4+ROUNDDOWN((ROW()-1)/6,0)*6,0))</f>
        <v/>
      </c>
    </row>
    <row r="202" spans="1:3" ht="12.75">
      <c r="A202" s="2" t="str">
        <f ca="1">IF(OFFSET(ruw!$E$1,F$5+ROUNDDOWN((ROW()-1)/6,0)*6,0)="","",OFFSET(ruw!$E$1,F$5+ROUNDDOWN((ROW()-1)/6,0)*6,0))</f>
        <v/>
      </c>
      <c r="B202" s="2" t="str">
        <f ca="1">IF(OFFSET(ruw!$F$1,F$5+ROUNDDOWN((ROW()-1)/6,0)*6,0)="","",OFFSET(ruw!$F$1,F$5+ROUNDDOWN((ROW()-1)/6,0)*6,0))</f>
        <v/>
      </c>
      <c r="C202" s="2" t="str">
        <f ca="1">IF(OFFSET(ruw!$G$1,F$5+ROUNDDOWN((ROW()-1)/6,0)*6,0)="","",OFFSET(ruw!$G$1,F$5+ROUNDDOWN((ROW()-1)/6,0)*6,0))</f>
        <v/>
      </c>
    </row>
    <row r="203" spans="1:3" ht="12.75">
      <c r="A203" s="2" t="str">
        <f ca="1">IF(OFFSET(ruw!$E$1,F$6+ROUNDDOWN((ROW()-1)/6,0)*6,0)="","",OFFSET(ruw!$E$1,F$6+ROUNDDOWN((ROW()-1)/6,0)*6,0))</f>
        <v/>
      </c>
      <c r="B203" s="2" t="str">
        <f ca="1">IF(OFFSET(ruw!$F$1,F$6+ROUNDDOWN((ROW()-1)/6,0)*6,0)="","",OFFSET(ruw!$F$1,F$6+ROUNDDOWN((ROW()-1)/6,0)*6,0))</f>
        <v/>
      </c>
      <c r="C203" s="2" t="str">
        <f ca="1">IF(OFFSET(ruw!$G$1,F$6+ROUNDDOWN((ROW()-1)/6,0)*6,0)="","",OFFSET(ruw!$G$1,F$6+ROUNDDOWN((ROW()-1)/6,0)*6,0))</f>
        <v/>
      </c>
    </row>
    <row r="204" spans="1:3" ht="12.75">
      <c r="A204" s="2" t="str">
        <f ca="1">IF(OFFSET(ruw!$E$1,F$7+ROUNDDOWN((ROW()-1)/6,0)*6,0)="","",OFFSET(ruw!$E$1,F$7+ROUNDDOWN((ROW()-1)/6,0)*6,0))</f>
        <v/>
      </c>
      <c r="B204" s="2" t="str">
        <f ca="1">IF(OFFSET(ruw!$F$1,F$7+ROUNDDOWN((ROW()-1)/6,0)*6,0)="","",OFFSET(ruw!$F$1,F$7+ROUNDDOWN((ROW()-1)/6,0)*6,0))</f>
        <v/>
      </c>
      <c r="C204" s="2" t="str">
        <f ca="1">IF(OFFSET(ruw!$G$1,F$7+ROUNDDOWN((ROW()-1)/6,0)*6,0)="","",OFFSET(ruw!$G$1,F$7+ROUNDDOWN((ROW()-1)/6,0)*6,0))</f>
        <v/>
      </c>
    </row>
    <row r="205" spans="1:3" ht="12.75">
      <c r="A205" s="2" t="str">
        <f ca="1">IF(OFFSET(ruw!$E$1,F$2+ROUNDDOWN((ROW()-1)/6,0)*6,0)="","",OFFSET(ruw!$E$1,F$2+ROUNDDOWN((ROW()-1)/6,0)*6,0))</f>
        <v/>
      </c>
      <c r="B205" s="2" t="str">
        <f ca="1">IF(OFFSET(ruw!$F$1,F$2+ROUNDDOWN((ROW()-1)/6,0)*6,0)="","",OFFSET(ruw!$F$1,F$2+ROUNDDOWN((ROW()-1)/6,0)*6,0))</f>
        <v/>
      </c>
      <c r="C205" s="2" t="str">
        <f ca="1">IF(OFFSET(ruw!$G$1,F$2+ROUNDDOWN((ROW()-1)/6,0)*6,0)="","",OFFSET(ruw!$G$1,F$2+ROUNDDOWN((ROW()-1)/6,0)*6,0))</f>
        <v/>
      </c>
    </row>
    <row r="206" spans="1:3" ht="12.75">
      <c r="A206" s="2" t="str">
        <f ca="1">IF(OFFSET(ruw!$E$1,F$3+ROUNDDOWN((ROW()-1)/6,0)*6,0)="","",OFFSET(ruw!$E$1,F$3+ROUNDDOWN((ROW()-1)/6,0)*6,0))</f>
        <v/>
      </c>
      <c r="B206" s="2" t="str">
        <f ca="1">IF(OFFSET(ruw!$F$1,F$3+ROUNDDOWN((ROW()-1)/6,0)*6,0)="","",OFFSET(ruw!$F$1,F$3+ROUNDDOWN((ROW()-1)/6,0)*6,0))</f>
        <v/>
      </c>
      <c r="C206" s="2" t="str">
        <f ca="1">IF(OFFSET(ruw!$G$1,F$3+ROUNDDOWN((ROW()-1)/6,0)*6,0)="","",OFFSET(ruw!$G$1,F$3+ROUNDDOWN((ROW()-1)/6,0)*6,0))</f>
        <v/>
      </c>
    </row>
    <row r="207" spans="1:3" ht="12.75">
      <c r="A207" s="2" t="str">
        <f ca="1">IF(OFFSET(ruw!$E$1,F$4+ROUNDDOWN((ROW()-1)/6,0)*6,0)="","",OFFSET(ruw!$E$1,F$4+ROUNDDOWN((ROW()-1)/6,0)*6,0))</f>
        <v/>
      </c>
      <c r="B207" s="2" t="str">
        <f ca="1">IF(OFFSET(ruw!$F$1,F$4+ROUNDDOWN((ROW()-1)/6,0)*6,0)="","",OFFSET(ruw!$F$1,F$4+ROUNDDOWN((ROW()-1)/6,0)*6,0))</f>
        <v/>
      </c>
      <c r="C207" s="2" t="str">
        <f ca="1">IF(OFFSET(ruw!$G$1,F$4+ROUNDDOWN((ROW()-1)/6,0)*6,0)="","",OFFSET(ruw!$G$1,F$4+ROUNDDOWN((ROW()-1)/6,0)*6,0))</f>
        <v/>
      </c>
    </row>
    <row r="208" spans="1:3" ht="12.75">
      <c r="A208" s="2" t="str">
        <f ca="1">IF(OFFSET(ruw!$E$1,F$5+ROUNDDOWN((ROW()-1)/6,0)*6,0)="","",OFFSET(ruw!$E$1,F$5+ROUNDDOWN((ROW()-1)/6,0)*6,0))</f>
        <v/>
      </c>
      <c r="B208" s="2" t="str">
        <f ca="1">IF(OFFSET(ruw!$F$1,F$5+ROUNDDOWN((ROW()-1)/6,0)*6,0)="","",OFFSET(ruw!$F$1,F$5+ROUNDDOWN((ROW()-1)/6,0)*6,0))</f>
        <v/>
      </c>
      <c r="C208" s="2" t="str">
        <f ca="1">IF(OFFSET(ruw!$G$1,F$5+ROUNDDOWN((ROW()-1)/6,0)*6,0)="","",OFFSET(ruw!$G$1,F$5+ROUNDDOWN((ROW()-1)/6,0)*6,0))</f>
        <v/>
      </c>
    </row>
    <row r="209" spans="1:3" ht="12.75">
      <c r="A209" s="2" t="str">
        <f ca="1">IF(OFFSET(ruw!$E$1,F$6+ROUNDDOWN((ROW()-1)/6,0)*6,0)="","",OFFSET(ruw!$E$1,F$6+ROUNDDOWN((ROW()-1)/6,0)*6,0))</f>
        <v/>
      </c>
      <c r="B209" s="2" t="str">
        <f ca="1">IF(OFFSET(ruw!$F$1,F$6+ROUNDDOWN((ROW()-1)/6,0)*6,0)="","",OFFSET(ruw!$F$1,F$6+ROUNDDOWN((ROW()-1)/6,0)*6,0))</f>
        <v/>
      </c>
      <c r="C209" s="2" t="str">
        <f ca="1">IF(OFFSET(ruw!$G$1,F$6+ROUNDDOWN((ROW()-1)/6,0)*6,0)="","",OFFSET(ruw!$G$1,F$6+ROUNDDOWN((ROW()-1)/6,0)*6,0))</f>
        <v/>
      </c>
    </row>
    <row r="210" spans="1:3" ht="12.75">
      <c r="A210" s="2" t="str">
        <f ca="1">IF(OFFSET(ruw!$E$1,F$7+ROUNDDOWN((ROW()-1)/6,0)*6,0)="","",OFFSET(ruw!$E$1,F$7+ROUNDDOWN((ROW()-1)/6,0)*6,0))</f>
        <v/>
      </c>
      <c r="B210" s="2" t="str">
        <f ca="1">IF(OFFSET(ruw!$F$1,F$7+ROUNDDOWN((ROW()-1)/6,0)*6,0)="","",OFFSET(ruw!$F$1,F$7+ROUNDDOWN((ROW()-1)/6,0)*6,0))</f>
        <v/>
      </c>
      <c r="C210" s="2" t="str">
        <f ca="1">IF(OFFSET(ruw!$G$1,F$7+ROUNDDOWN((ROW()-1)/6,0)*6,0)="","",OFFSET(ruw!$G$1,F$7+ROUNDDOWN((ROW()-1)/6,0)*6,0))</f>
        <v/>
      </c>
    </row>
    <row r="211" spans="1:3" ht="12.75">
      <c r="A211" s="2"/>
      <c r="B211" s="2"/>
      <c r="C211" s="2"/>
    </row>
    <row r="212" spans="1:3" ht="12.75">
      <c r="A212" s="2"/>
      <c r="B212" s="2"/>
      <c r="C212" s="2"/>
    </row>
    <row r="213" spans="1:3" ht="12.75">
      <c r="A213" s="2"/>
      <c r="B213" s="2"/>
      <c r="C213" s="2"/>
    </row>
    <row r="214" spans="1:3" ht="12.75">
      <c r="A214" s="2"/>
      <c r="B214" s="2"/>
      <c r="C214" s="2"/>
    </row>
    <row r="215" spans="1:3" ht="12.75">
      <c r="A215" s="2"/>
      <c r="B215" s="2"/>
      <c r="C215" s="2"/>
    </row>
    <row r="216" spans="1:3" ht="12.75">
      <c r="A216" s="2"/>
      <c r="B216" s="2"/>
      <c r="C216" s="2"/>
    </row>
  </sheetData>
  <printOptions/>
  <pageMargins left="0.5" right="0.5" top="1" bottom="0.75" header="0.5" footer="0.5"/>
  <pageSetup horizontalDpi="1200" verticalDpi="1200" orientation="landscape" paperSize="9" r:id="rId1"/>
  <headerFooter alignWithMargins="0">
    <oddFooter>&amp;L&amp;D&amp;R&amp;P /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06"/>
  <sheetViews>
    <sheetView workbookViewId="0" topLeftCell="A1"/>
  </sheetViews>
  <sheetFormatPr defaultColWidth="9.140625" defaultRowHeight="12.75"/>
  <cols>
    <col min="1" max="1" width="28.140625" style="0" bestFit="1" customWidth="1"/>
  </cols>
  <sheetData>
    <row r="1" s="49" customFormat="1" ht="12.75">
      <c r="A1" s="4" t="s">
        <v>17</v>
      </c>
    </row>
    <row r="2" spans="1:4" ht="12.75" customHeight="1">
      <c r="A2" s="3" t="str">
        <f ca="1">'ronde 1'!C2&amp;'ronde 1'!E2</f>
        <v/>
      </c>
      <c r="B2">
        <f>'ronde 1'!G2</f>
        <v>0</v>
      </c>
      <c r="C2" t="str">
        <f>IF(B2=0,"",IF(B2=1,1,IF(B2=3,0.5,0)))</f>
        <v/>
      </c>
      <c r="D2" t="str">
        <f>IF(B2=0,"",IF(B2=1,0,IF(B2=3,0.5,1)))</f>
        <v/>
      </c>
    </row>
    <row r="3" spans="1:4" ht="12.75">
      <c r="A3" s="3" t="str">
        <f ca="1">'ronde 1'!C3&amp;'ronde 1'!E3</f>
        <v/>
      </c>
      <c r="B3" s="49">
        <f>'ronde 1'!G3</f>
        <v>0</v>
      </c>
      <c r="C3" s="49" t="str">
        <f aca="true" t="shared" si="0" ref="C3:C66">IF(B3=0,"",IF(B3=1,1,IF(B3=3,0.5,0)))</f>
        <v/>
      </c>
      <c r="D3" s="49" t="str">
        <f aca="true" t="shared" si="1" ref="D3:D66">IF(B3=0,"",IF(B3=1,0,IF(B3=3,0.5,1)))</f>
        <v/>
      </c>
    </row>
    <row r="4" spans="1:4" ht="12.75">
      <c r="A4" s="3" t="str">
        <f ca="1">'ronde 1'!C4&amp;'ronde 1'!E4</f>
        <v/>
      </c>
      <c r="B4" s="49">
        <f>'ronde 1'!G4</f>
        <v>0</v>
      </c>
      <c r="C4" s="49" t="str">
        <f t="shared" si="0"/>
        <v/>
      </c>
      <c r="D4" s="49" t="str">
        <f t="shared" si="1"/>
        <v/>
      </c>
    </row>
    <row r="5" spans="1:4" ht="12.75">
      <c r="A5" s="3" t="str">
        <f ca="1">'ronde 1'!C5&amp;'ronde 1'!E5</f>
        <v/>
      </c>
      <c r="B5" s="49">
        <f>'ronde 1'!G5</f>
        <v>0</v>
      </c>
      <c r="C5" s="49" t="str">
        <f t="shared" si="0"/>
        <v/>
      </c>
      <c r="D5" s="49" t="str">
        <f t="shared" si="1"/>
        <v/>
      </c>
    </row>
    <row r="6" spans="1:4" ht="12.75">
      <c r="A6" s="3" t="str">
        <f ca="1">'ronde 1'!C6&amp;'ronde 1'!E6</f>
        <v/>
      </c>
      <c r="B6" s="49">
        <f>'ronde 1'!G6</f>
        <v>0</v>
      </c>
      <c r="C6" s="49" t="str">
        <f t="shared" si="0"/>
        <v/>
      </c>
      <c r="D6" s="49" t="str">
        <f t="shared" si="1"/>
        <v/>
      </c>
    </row>
    <row r="7" spans="1:4" ht="12.75">
      <c r="A7" s="3" t="str">
        <f ca="1">'ronde 1'!C7&amp;'ronde 1'!E7</f>
        <v/>
      </c>
      <c r="B7" s="49">
        <f>'ronde 1'!G7</f>
        <v>0</v>
      </c>
      <c r="C7" s="49" t="str">
        <f t="shared" si="0"/>
        <v/>
      </c>
      <c r="D7" s="49" t="str">
        <f t="shared" si="1"/>
        <v/>
      </c>
    </row>
    <row r="8" spans="1:4" ht="12.75">
      <c r="A8" s="3" t="str">
        <f ca="1">'ronde 1'!C8&amp;'ronde 1'!E8</f>
        <v/>
      </c>
      <c r="B8" s="49">
        <f>'ronde 1'!G8</f>
        <v>0</v>
      </c>
      <c r="C8" s="49" t="str">
        <f t="shared" si="0"/>
        <v/>
      </c>
      <c r="D8" s="49" t="str">
        <f t="shared" si="1"/>
        <v/>
      </c>
    </row>
    <row r="9" spans="1:4" ht="12.75">
      <c r="A9" s="3" t="str">
        <f ca="1">'ronde 1'!C9&amp;'ronde 1'!E9</f>
        <v/>
      </c>
      <c r="B9" s="49">
        <f>'ronde 1'!G9</f>
        <v>0</v>
      </c>
      <c r="C9" s="49" t="str">
        <f t="shared" si="0"/>
        <v/>
      </c>
      <c r="D9" s="49" t="str">
        <f t="shared" si="1"/>
        <v/>
      </c>
    </row>
    <row r="10" spans="1:4" ht="12.75">
      <c r="A10" s="3" t="str">
        <f ca="1">'ronde 1'!C10&amp;'ronde 1'!E10</f>
        <v/>
      </c>
      <c r="B10" s="49">
        <f>'ronde 1'!G10</f>
        <v>0</v>
      </c>
      <c r="C10" s="49" t="str">
        <f t="shared" si="0"/>
        <v/>
      </c>
      <c r="D10" s="49" t="str">
        <f t="shared" si="1"/>
        <v/>
      </c>
    </row>
    <row r="11" spans="1:4" ht="12.75">
      <c r="A11" s="3" t="str">
        <f ca="1">'ronde 1'!C11&amp;'ronde 1'!E11</f>
        <v/>
      </c>
      <c r="B11" s="49">
        <f>'ronde 1'!G11</f>
        <v>0</v>
      </c>
      <c r="C11" s="49" t="str">
        <f t="shared" si="0"/>
        <v/>
      </c>
      <c r="D11" s="49" t="str">
        <f t="shared" si="1"/>
        <v/>
      </c>
    </row>
    <row r="12" spans="1:4" ht="12.75">
      <c r="A12" s="3" t="str">
        <f ca="1">'ronde 1'!C12&amp;'ronde 1'!E12</f>
        <v/>
      </c>
      <c r="B12" s="49">
        <f>'ronde 1'!G12</f>
        <v>0</v>
      </c>
      <c r="C12" s="49" t="str">
        <f t="shared" si="0"/>
        <v/>
      </c>
      <c r="D12" s="49" t="str">
        <f t="shared" si="1"/>
        <v/>
      </c>
    </row>
    <row r="13" spans="1:4" ht="12.75">
      <c r="A13" s="3" t="str">
        <f ca="1">'ronde 1'!C13&amp;'ronde 1'!E13</f>
        <v/>
      </c>
      <c r="B13" s="49">
        <f>'ronde 1'!G13</f>
        <v>0</v>
      </c>
      <c r="C13" s="49" t="str">
        <f t="shared" si="0"/>
        <v/>
      </c>
      <c r="D13" s="49" t="str">
        <f t="shared" si="1"/>
        <v/>
      </c>
    </row>
    <row r="14" spans="1:4" ht="12.75">
      <c r="A14" s="3" t="str">
        <f ca="1">'ronde 1'!C14&amp;'ronde 1'!E14</f>
        <v/>
      </c>
      <c r="B14" s="49">
        <f>'ronde 1'!G14</f>
        <v>0</v>
      </c>
      <c r="C14" s="49" t="str">
        <f t="shared" si="0"/>
        <v/>
      </c>
      <c r="D14" s="49" t="str">
        <f t="shared" si="1"/>
        <v/>
      </c>
    </row>
    <row r="15" spans="1:4" ht="12.75">
      <c r="A15" s="3" t="str">
        <f ca="1">'ronde 1'!C15&amp;'ronde 1'!E15</f>
        <v/>
      </c>
      <c r="B15" s="49">
        <f>'ronde 1'!G15</f>
        <v>0</v>
      </c>
      <c r="C15" s="49" t="str">
        <f t="shared" si="0"/>
        <v/>
      </c>
      <c r="D15" s="49" t="str">
        <f t="shared" si="1"/>
        <v/>
      </c>
    </row>
    <row r="16" spans="1:4" ht="12.75">
      <c r="A16" s="3" t="str">
        <f ca="1">'ronde 1'!C16&amp;'ronde 1'!E16</f>
        <v/>
      </c>
      <c r="B16" s="49">
        <f>'ronde 1'!G16</f>
        <v>0</v>
      </c>
      <c r="C16" s="49" t="str">
        <f t="shared" si="0"/>
        <v/>
      </c>
      <c r="D16" s="49" t="str">
        <f t="shared" si="1"/>
        <v/>
      </c>
    </row>
    <row r="17" spans="1:4" ht="12.75">
      <c r="A17" s="3" t="str">
        <f ca="1">'ronde 1'!C17&amp;'ronde 1'!E17</f>
        <v/>
      </c>
      <c r="B17" s="49">
        <f>'ronde 1'!G17</f>
        <v>0</v>
      </c>
      <c r="C17" s="49" t="str">
        <f t="shared" si="0"/>
        <v/>
      </c>
      <c r="D17" s="49" t="str">
        <f t="shared" si="1"/>
        <v/>
      </c>
    </row>
    <row r="18" spans="1:4" ht="12.75">
      <c r="A18" s="3" t="str">
        <f ca="1">'ronde 1'!C18&amp;'ronde 1'!E18</f>
        <v/>
      </c>
      <c r="B18" s="49">
        <f>'ronde 1'!G18</f>
        <v>0</v>
      </c>
      <c r="C18" s="49" t="str">
        <f t="shared" si="0"/>
        <v/>
      </c>
      <c r="D18" s="49" t="str">
        <f t="shared" si="1"/>
        <v/>
      </c>
    </row>
    <row r="19" spans="1:4" ht="12.75">
      <c r="A19" s="3" t="str">
        <f ca="1">'ronde 1'!C19&amp;'ronde 1'!E19</f>
        <v/>
      </c>
      <c r="B19" s="49">
        <f>'ronde 1'!G19</f>
        <v>0</v>
      </c>
      <c r="C19" s="49" t="str">
        <f t="shared" si="0"/>
        <v/>
      </c>
      <c r="D19" s="49" t="str">
        <f t="shared" si="1"/>
        <v/>
      </c>
    </row>
    <row r="20" spans="1:4" ht="12.75">
      <c r="A20" s="3" t="str">
        <f ca="1">'ronde 1'!C20&amp;'ronde 1'!E20</f>
        <v/>
      </c>
      <c r="B20" s="49">
        <f>'ronde 1'!G20</f>
        <v>0</v>
      </c>
      <c r="C20" s="49" t="str">
        <f t="shared" si="0"/>
        <v/>
      </c>
      <c r="D20" s="49" t="str">
        <f t="shared" si="1"/>
        <v/>
      </c>
    </row>
    <row r="21" spans="1:4" ht="12.75">
      <c r="A21" s="3" t="str">
        <f ca="1">'ronde 1'!C21&amp;'ronde 1'!E21</f>
        <v/>
      </c>
      <c r="B21" s="49">
        <f>'ronde 1'!G21</f>
        <v>0</v>
      </c>
      <c r="C21" s="49" t="str">
        <f t="shared" si="0"/>
        <v/>
      </c>
      <c r="D21" s="49" t="str">
        <f t="shared" si="1"/>
        <v/>
      </c>
    </row>
    <row r="22" spans="1:4" ht="12.75">
      <c r="A22" s="3" t="str">
        <f ca="1">'ronde 1'!C22&amp;'ronde 1'!E22</f>
        <v/>
      </c>
      <c r="B22" s="49">
        <f>'ronde 1'!G22</f>
        <v>0</v>
      </c>
      <c r="C22" s="49" t="str">
        <f t="shared" si="0"/>
        <v/>
      </c>
      <c r="D22" s="49" t="str">
        <f t="shared" si="1"/>
        <v/>
      </c>
    </row>
    <row r="23" spans="1:4" ht="12.75">
      <c r="A23" s="3" t="str">
        <f ca="1">'ronde 1'!C23&amp;'ronde 1'!E23</f>
        <v/>
      </c>
      <c r="B23" s="49">
        <f>'ronde 1'!G23</f>
        <v>0</v>
      </c>
      <c r="C23" s="49" t="str">
        <f t="shared" si="0"/>
        <v/>
      </c>
      <c r="D23" s="49" t="str">
        <f t="shared" si="1"/>
        <v/>
      </c>
    </row>
    <row r="24" spans="1:4" ht="12.75">
      <c r="A24" s="3" t="str">
        <f ca="1">'ronde 1'!C24&amp;'ronde 1'!E24</f>
        <v/>
      </c>
      <c r="B24" s="49">
        <f>'ronde 1'!G24</f>
        <v>0</v>
      </c>
      <c r="C24" s="49" t="str">
        <f t="shared" si="0"/>
        <v/>
      </c>
      <c r="D24" s="49" t="str">
        <f t="shared" si="1"/>
        <v/>
      </c>
    </row>
    <row r="25" spans="1:4" ht="12.75">
      <c r="A25" s="3" t="str">
        <f ca="1">'ronde 1'!C25&amp;'ronde 1'!E25</f>
        <v/>
      </c>
      <c r="B25" s="49">
        <f>'ronde 1'!G25</f>
        <v>0</v>
      </c>
      <c r="C25" s="49" t="str">
        <f t="shared" si="0"/>
        <v/>
      </c>
      <c r="D25" s="49" t="str">
        <f t="shared" si="1"/>
        <v/>
      </c>
    </row>
    <row r="26" spans="1:4" ht="12.75">
      <c r="A26" s="3" t="str">
        <f ca="1">'ronde 1'!C26&amp;'ronde 1'!E26</f>
        <v/>
      </c>
      <c r="B26" s="49">
        <f>'ronde 1'!G26</f>
        <v>0</v>
      </c>
      <c r="C26" s="49" t="str">
        <f t="shared" si="0"/>
        <v/>
      </c>
      <c r="D26" s="49" t="str">
        <f t="shared" si="1"/>
        <v/>
      </c>
    </row>
    <row r="27" spans="1:4" ht="12.75">
      <c r="A27" s="3" t="str">
        <f ca="1">'ronde 1'!C27&amp;'ronde 1'!E27</f>
        <v/>
      </c>
      <c r="B27" s="49">
        <f>'ronde 1'!G27</f>
        <v>0</v>
      </c>
      <c r="C27" s="49" t="str">
        <f t="shared" si="0"/>
        <v/>
      </c>
      <c r="D27" s="49" t="str">
        <f t="shared" si="1"/>
        <v/>
      </c>
    </row>
    <row r="28" spans="1:4" ht="12.75">
      <c r="A28" s="3" t="str">
        <f ca="1">'ronde 1'!C28&amp;'ronde 1'!E28</f>
        <v/>
      </c>
      <c r="B28" s="49">
        <f>'ronde 1'!G28</f>
        <v>0</v>
      </c>
      <c r="C28" s="49" t="str">
        <f t="shared" si="0"/>
        <v/>
      </c>
      <c r="D28" s="49" t="str">
        <f t="shared" si="1"/>
        <v/>
      </c>
    </row>
    <row r="29" spans="1:4" ht="12.75">
      <c r="A29" s="3" t="str">
        <f ca="1">'ronde 1'!C29&amp;'ronde 1'!E29</f>
        <v/>
      </c>
      <c r="B29" s="49">
        <f>'ronde 1'!G29</f>
        <v>0</v>
      </c>
      <c r="C29" s="49" t="str">
        <f t="shared" si="0"/>
        <v/>
      </c>
      <c r="D29" s="49" t="str">
        <f t="shared" si="1"/>
        <v/>
      </c>
    </row>
    <row r="30" spans="1:4" ht="12.75">
      <c r="A30" s="3" t="str">
        <f ca="1">'ronde 1'!C30&amp;'ronde 1'!E30</f>
        <v/>
      </c>
      <c r="B30" s="49">
        <f>'ronde 1'!G30</f>
        <v>0</v>
      </c>
      <c r="C30" s="49" t="str">
        <f t="shared" si="0"/>
        <v/>
      </c>
      <c r="D30" s="49" t="str">
        <f t="shared" si="1"/>
        <v/>
      </c>
    </row>
    <row r="31" spans="1:4" ht="12.75">
      <c r="A31" s="3" t="str">
        <f ca="1">'ronde 1'!C31&amp;'ronde 1'!E31</f>
        <v/>
      </c>
      <c r="B31" s="49">
        <f>'ronde 1'!G31</f>
        <v>0</v>
      </c>
      <c r="C31" s="49" t="str">
        <f t="shared" si="0"/>
        <v/>
      </c>
      <c r="D31" s="49" t="str">
        <f t="shared" si="1"/>
        <v/>
      </c>
    </row>
    <row r="32" spans="1:4" ht="12.75">
      <c r="A32" s="3" t="str">
        <f ca="1">'ronde 1'!C32&amp;'ronde 1'!E32</f>
        <v/>
      </c>
      <c r="B32" s="49">
        <f>'ronde 1'!G32</f>
        <v>0</v>
      </c>
      <c r="C32" s="49" t="str">
        <f t="shared" si="0"/>
        <v/>
      </c>
      <c r="D32" s="49" t="str">
        <f t="shared" si="1"/>
        <v/>
      </c>
    </row>
    <row r="33" spans="1:4" ht="12.75">
      <c r="A33" s="3" t="str">
        <f ca="1">'ronde 1'!C33&amp;'ronde 1'!E33</f>
        <v/>
      </c>
      <c r="B33" s="49">
        <f>'ronde 1'!G33</f>
        <v>0</v>
      </c>
      <c r="C33" s="49" t="str">
        <f t="shared" si="0"/>
        <v/>
      </c>
      <c r="D33" s="49" t="str">
        <f t="shared" si="1"/>
        <v/>
      </c>
    </row>
    <row r="34" spans="1:4" ht="12.75">
      <c r="A34" s="3" t="str">
        <f ca="1">'ronde 1'!C34&amp;'ronde 1'!E34</f>
        <v/>
      </c>
      <c r="B34" s="49">
        <f>'ronde 1'!G34</f>
        <v>0</v>
      </c>
      <c r="C34" s="49" t="str">
        <f t="shared" si="0"/>
        <v/>
      </c>
      <c r="D34" s="49" t="str">
        <f t="shared" si="1"/>
        <v/>
      </c>
    </row>
    <row r="35" spans="1:4" ht="12.75">
      <c r="A35" s="3" t="str">
        <f ca="1">'ronde 1'!C35&amp;'ronde 1'!E35</f>
        <v/>
      </c>
      <c r="B35" s="49">
        <f>'ronde 1'!G35</f>
        <v>0</v>
      </c>
      <c r="C35" s="49" t="str">
        <f t="shared" si="0"/>
        <v/>
      </c>
      <c r="D35" s="49" t="str">
        <f t="shared" si="1"/>
        <v/>
      </c>
    </row>
    <row r="36" spans="1:4" ht="12.75">
      <c r="A36" s="3" t="str">
        <f ca="1">'ronde 1'!C36&amp;'ronde 1'!E36</f>
        <v/>
      </c>
      <c r="B36" s="49">
        <f>'ronde 1'!G36</f>
        <v>0</v>
      </c>
      <c r="C36" s="49" t="str">
        <f t="shared" si="0"/>
        <v/>
      </c>
      <c r="D36" s="49" t="str">
        <f t="shared" si="1"/>
        <v/>
      </c>
    </row>
    <row r="37" spans="1:4" ht="12.75">
      <c r="A37" s="3" t="str">
        <f ca="1">'ronde 1'!C37&amp;'ronde 1'!E37</f>
        <v/>
      </c>
      <c r="B37" s="49">
        <f>'ronde 1'!G37</f>
        <v>0</v>
      </c>
      <c r="C37" s="49" t="str">
        <f t="shared" si="0"/>
        <v/>
      </c>
      <c r="D37" s="49" t="str">
        <f t="shared" si="1"/>
        <v/>
      </c>
    </row>
    <row r="38" spans="1:4" ht="12.75">
      <c r="A38" s="3" t="str">
        <f ca="1">'ronde 1'!C38&amp;'ronde 1'!E38</f>
        <v/>
      </c>
      <c r="B38" s="49">
        <f>'ronde 1'!G38</f>
        <v>0</v>
      </c>
      <c r="C38" s="49" t="str">
        <f t="shared" si="0"/>
        <v/>
      </c>
      <c r="D38" s="49" t="str">
        <f t="shared" si="1"/>
        <v/>
      </c>
    </row>
    <row r="39" spans="1:4" ht="12.75">
      <c r="A39" s="3" t="str">
        <f ca="1">'ronde 1'!C39&amp;'ronde 1'!E39</f>
        <v/>
      </c>
      <c r="B39" s="49">
        <f>'ronde 1'!G39</f>
        <v>0</v>
      </c>
      <c r="C39" s="49" t="str">
        <f t="shared" si="0"/>
        <v/>
      </c>
      <c r="D39" s="49" t="str">
        <f t="shared" si="1"/>
        <v/>
      </c>
    </row>
    <row r="40" spans="1:4" ht="12.75">
      <c r="A40" s="3" t="str">
        <f ca="1">'ronde 1'!C40&amp;'ronde 1'!E40</f>
        <v/>
      </c>
      <c r="B40" s="49">
        <f>'ronde 1'!G40</f>
        <v>0</v>
      </c>
      <c r="C40" s="49" t="str">
        <f t="shared" si="0"/>
        <v/>
      </c>
      <c r="D40" s="49" t="str">
        <f t="shared" si="1"/>
        <v/>
      </c>
    </row>
    <row r="41" spans="1:4" ht="12.75">
      <c r="A41" s="3" t="str">
        <f ca="1">'ronde 1'!C41&amp;'ronde 1'!E41</f>
        <v/>
      </c>
      <c r="B41" s="49">
        <f>'ronde 1'!G41</f>
        <v>0</v>
      </c>
      <c r="C41" s="49" t="str">
        <f t="shared" si="0"/>
        <v/>
      </c>
      <c r="D41" s="49" t="str">
        <f t="shared" si="1"/>
        <v/>
      </c>
    </row>
    <row r="42" spans="1:4" ht="12.75">
      <c r="A42" s="3" t="str">
        <f ca="1">'ronde 1'!C42&amp;'ronde 1'!E42</f>
        <v/>
      </c>
      <c r="B42" s="49">
        <f>'ronde 1'!G42</f>
        <v>0</v>
      </c>
      <c r="C42" s="49" t="str">
        <f t="shared" si="0"/>
        <v/>
      </c>
      <c r="D42" s="49" t="str">
        <f t="shared" si="1"/>
        <v/>
      </c>
    </row>
    <row r="43" spans="1:4" ht="12.75">
      <c r="A43" s="3" t="str">
        <f ca="1">'ronde 1'!C43&amp;'ronde 1'!E43</f>
        <v/>
      </c>
      <c r="B43" s="49">
        <f>'ronde 1'!G43</f>
        <v>0</v>
      </c>
      <c r="C43" s="49" t="str">
        <f t="shared" si="0"/>
        <v/>
      </c>
      <c r="D43" s="49" t="str">
        <f t="shared" si="1"/>
        <v/>
      </c>
    </row>
    <row r="44" spans="1:4" ht="12.75">
      <c r="A44" s="3" t="str">
        <f ca="1">'ronde 1'!C44&amp;'ronde 1'!E44</f>
        <v/>
      </c>
      <c r="B44" s="49">
        <f>'ronde 1'!G44</f>
        <v>0</v>
      </c>
      <c r="C44" s="49" t="str">
        <f t="shared" si="0"/>
        <v/>
      </c>
      <c r="D44" s="49" t="str">
        <f t="shared" si="1"/>
        <v/>
      </c>
    </row>
    <row r="45" spans="1:4" ht="12.75">
      <c r="A45" s="3" t="str">
        <f ca="1">'ronde 1'!C45&amp;'ronde 1'!E45</f>
        <v/>
      </c>
      <c r="B45" s="49">
        <f>'ronde 1'!G45</f>
        <v>0</v>
      </c>
      <c r="C45" s="49" t="str">
        <f t="shared" si="0"/>
        <v/>
      </c>
      <c r="D45" s="49" t="str">
        <f t="shared" si="1"/>
        <v/>
      </c>
    </row>
    <row r="46" spans="1:4" ht="12.75">
      <c r="A46" s="3" t="str">
        <f ca="1">'ronde 1'!C46&amp;'ronde 1'!E46</f>
        <v/>
      </c>
      <c r="B46" s="49">
        <f>'ronde 1'!G46</f>
        <v>0</v>
      </c>
      <c r="C46" s="49" t="str">
        <f t="shared" si="0"/>
        <v/>
      </c>
      <c r="D46" s="49" t="str">
        <f t="shared" si="1"/>
        <v/>
      </c>
    </row>
    <row r="47" spans="1:4" ht="12.75">
      <c r="A47" s="3" t="str">
        <f ca="1">'ronde 1'!C47&amp;'ronde 1'!E47</f>
        <v/>
      </c>
      <c r="B47" s="49">
        <f>'ronde 1'!G47</f>
        <v>0</v>
      </c>
      <c r="C47" s="49" t="str">
        <f t="shared" si="0"/>
        <v/>
      </c>
      <c r="D47" s="49" t="str">
        <f t="shared" si="1"/>
        <v/>
      </c>
    </row>
    <row r="48" spans="1:4" ht="12.75">
      <c r="A48" s="3" t="str">
        <f ca="1">'ronde 1'!C48&amp;'ronde 1'!E48</f>
        <v/>
      </c>
      <c r="B48" s="49">
        <f>'ronde 1'!G48</f>
        <v>0</v>
      </c>
      <c r="C48" s="49" t="str">
        <f t="shared" si="0"/>
        <v/>
      </c>
      <c r="D48" s="49" t="str">
        <f t="shared" si="1"/>
        <v/>
      </c>
    </row>
    <row r="49" spans="1:4" ht="12.75">
      <c r="A49" s="3" t="str">
        <f ca="1">'ronde 1'!C49&amp;'ronde 1'!E49</f>
        <v/>
      </c>
      <c r="B49" s="49">
        <f>'ronde 1'!G49</f>
        <v>0</v>
      </c>
      <c r="C49" s="49" t="str">
        <f t="shared" si="0"/>
        <v/>
      </c>
      <c r="D49" s="49" t="str">
        <f t="shared" si="1"/>
        <v/>
      </c>
    </row>
    <row r="50" spans="1:4" ht="12.75">
      <c r="A50" s="3" t="str">
        <f ca="1">'ronde 1'!C50&amp;'ronde 1'!E50</f>
        <v/>
      </c>
      <c r="B50" s="49">
        <f>'ronde 1'!G50</f>
        <v>0</v>
      </c>
      <c r="C50" s="49" t="str">
        <f t="shared" si="0"/>
        <v/>
      </c>
      <c r="D50" s="49" t="str">
        <f t="shared" si="1"/>
        <v/>
      </c>
    </row>
    <row r="51" spans="1:4" ht="12.75">
      <c r="A51" s="3" t="str">
        <f ca="1">'ronde 1'!C51&amp;'ronde 1'!E51</f>
        <v/>
      </c>
      <c r="B51" s="49">
        <f>'ronde 1'!G51</f>
        <v>0</v>
      </c>
      <c r="C51" s="49" t="str">
        <f t="shared" si="0"/>
        <v/>
      </c>
      <c r="D51" s="49" t="str">
        <f t="shared" si="1"/>
        <v/>
      </c>
    </row>
    <row r="52" spans="1:4" ht="12.75">
      <c r="A52" s="3" t="str">
        <f ca="1">'ronde 1'!C52&amp;'ronde 1'!E52</f>
        <v/>
      </c>
      <c r="B52" s="49">
        <f>'ronde 1'!G52</f>
        <v>0</v>
      </c>
      <c r="C52" s="49" t="str">
        <f t="shared" si="0"/>
        <v/>
      </c>
      <c r="D52" s="49" t="str">
        <f t="shared" si="1"/>
        <v/>
      </c>
    </row>
    <row r="53" spans="1:4" ht="12.75">
      <c r="A53" s="3" t="str">
        <f ca="1">'ronde 1'!C53&amp;'ronde 1'!E53</f>
        <v/>
      </c>
      <c r="B53" s="49">
        <f>'ronde 1'!G53</f>
        <v>0</v>
      </c>
      <c r="C53" s="49" t="str">
        <f t="shared" si="0"/>
        <v/>
      </c>
      <c r="D53" s="49" t="str">
        <f t="shared" si="1"/>
        <v/>
      </c>
    </row>
    <row r="54" spans="1:4" ht="12.75">
      <c r="A54" s="3" t="str">
        <f ca="1">'ronde 1'!C54&amp;'ronde 1'!E54</f>
        <v/>
      </c>
      <c r="B54" s="49">
        <f>'ronde 1'!G54</f>
        <v>0</v>
      </c>
      <c r="C54" s="49" t="str">
        <f t="shared" si="0"/>
        <v/>
      </c>
      <c r="D54" s="49" t="str">
        <f t="shared" si="1"/>
        <v/>
      </c>
    </row>
    <row r="55" spans="1:4" ht="12.75">
      <c r="A55" s="3" t="str">
        <f ca="1">'ronde 1'!C55&amp;'ronde 1'!E55</f>
        <v/>
      </c>
      <c r="B55" s="49">
        <f>'ronde 1'!G55</f>
        <v>0</v>
      </c>
      <c r="C55" s="49" t="str">
        <f t="shared" si="0"/>
        <v/>
      </c>
      <c r="D55" s="49" t="str">
        <f t="shared" si="1"/>
        <v/>
      </c>
    </row>
    <row r="56" spans="1:4" ht="12.75">
      <c r="A56" s="3" t="str">
        <f ca="1">'ronde 1'!C56&amp;'ronde 1'!E56</f>
        <v/>
      </c>
      <c r="B56" s="49">
        <f>'ronde 1'!G56</f>
        <v>0</v>
      </c>
      <c r="C56" s="49" t="str">
        <f t="shared" si="0"/>
        <v/>
      </c>
      <c r="D56" s="49" t="str">
        <f t="shared" si="1"/>
        <v/>
      </c>
    </row>
    <row r="57" spans="1:4" ht="12.75">
      <c r="A57" s="3" t="str">
        <f ca="1">'ronde 1'!C57&amp;'ronde 1'!E57</f>
        <v/>
      </c>
      <c r="B57" s="49">
        <f>'ronde 1'!G57</f>
        <v>0</v>
      </c>
      <c r="C57" s="49" t="str">
        <f t="shared" si="0"/>
        <v/>
      </c>
      <c r="D57" s="49" t="str">
        <f t="shared" si="1"/>
        <v/>
      </c>
    </row>
    <row r="58" spans="1:4" ht="12.75">
      <c r="A58" s="3" t="str">
        <f ca="1">'ronde 1'!C58&amp;'ronde 1'!E58</f>
        <v/>
      </c>
      <c r="B58" s="49">
        <f>'ronde 1'!G58</f>
        <v>0</v>
      </c>
      <c r="C58" s="49" t="str">
        <f t="shared" si="0"/>
        <v/>
      </c>
      <c r="D58" s="49" t="str">
        <f t="shared" si="1"/>
        <v/>
      </c>
    </row>
    <row r="59" spans="1:4" ht="12.75">
      <c r="A59" s="3" t="str">
        <f ca="1">'ronde 1'!C59&amp;'ronde 1'!E59</f>
        <v/>
      </c>
      <c r="B59" s="49">
        <f>'ronde 1'!G59</f>
        <v>0</v>
      </c>
      <c r="C59" s="49" t="str">
        <f t="shared" si="0"/>
        <v/>
      </c>
      <c r="D59" s="49" t="str">
        <f t="shared" si="1"/>
        <v/>
      </c>
    </row>
    <row r="60" spans="1:4" ht="12.75">
      <c r="A60" s="3" t="str">
        <f ca="1">'ronde 1'!C60&amp;'ronde 1'!E60</f>
        <v/>
      </c>
      <c r="B60" s="49">
        <f>'ronde 1'!G60</f>
        <v>0</v>
      </c>
      <c r="C60" s="49" t="str">
        <f t="shared" si="0"/>
        <v/>
      </c>
      <c r="D60" s="49" t="str">
        <f t="shared" si="1"/>
        <v/>
      </c>
    </row>
    <row r="61" spans="1:4" ht="12.75">
      <c r="A61" s="3" t="str">
        <f ca="1">'ronde 1'!C61&amp;'ronde 1'!E61</f>
        <v/>
      </c>
      <c r="B61" s="49">
        <f>'ronde 1'!G61</f>
        <v>0</v>
      </c>
      <c r="C61" s="49" t="str">
        <f t="shared" si="0"/>
        <v/>
      </c>
      <c r="D61" s="49" t="str">
        <f t="shared" si="1"/>
        <v/>
      </c>
    </row>
    <row r="62" spans="1:4" ht="12.75">
      <c r="A62" s="3" t="str">
        <f ca="1">'ronde 1'!C62&amp;'ronde 1'!E62</f>
        <v/>
      </c>
      <c r="B62" s="49">
        <f>'ronde 1'!G62</f>
        <v>0</v>
      </c>
      <c r="C62" s="49" t="str">
        <f t="shared" si="0"/>
        <v/>
      </c>
      <c r="D62" s="49" t="str">
        <f t="shared" si="1"/>
        <v/>
      </c>
    </row>
    <row r="63" spans="1:4" ht="12.75">
      <c r="A63" s="3" t="str">
        <f ca="1">'ronde 1'!C63&amp;'ronde 1'!E63</f>
        <v/>
      </c>
      <c r="B63" s="49">
        <f>'ronde 1'!G63</f>
        <v>0</v>
      </c>
      <c r="C63" s="49" t="str">
        <f t="shared" si="0"/>
        <v/>
      </c>
      <c r="D63" s="49" t="str">
        <f t="shared" si="1"/>
        <v/>
      </c>
    </row>
    <row r="64" spans="1:4" ht="12.75">
      <c r="A64" s="3" t="str">
        <f ca="1">'ronde 1'!C64&amp;'ronde 1'!E64</f>
        <v/>
      </c>
      <c r="B64" s="49">
        <f>'ronde 1'!G64</f>
        <v>0</v>
      </c>
      <c r="C64" s="49" t="str">
        <f t="shared" si="0"/>
        <v/>
      </c>
      <c r="D64" s="49" t="str">
        <f t="shared" si="1"/>
        <v/>
      </c>
    </row>
    <row r="65" spans="1:4" ht="12.75">
      <c r="A65" s="3" t="str">
        <f ca="1">'ronde 1'!C65&amp;'ronde 1'!E65</f>
        <v/>
      </c>
      <c r="B65" s="49">
        <f>'ronde 1'!G65</f>
        <v>0</v>
      </c>
      <c r="C65" s="49" t="str">
        <f t="shared" si="0"/>
        <v/>
      </c>
      <c r="D65" s="49" t="str">
        <f t="shared" si="1"/>
        <v/>
      </c>
    </row>
    <row r="66" spans="1:4" ht="12.75">
      <c r="A66" s="3" t="str">
        <f ca="1">'ronde 1'!C66&amp;'ronde 1'!E66</f>
        <v/>
      </c>
      <c r="B66" s="49">
        <f>'ronde 1'!G66</f>
        <v>0</v>
      </c>
      <c r="C66" s="49" t="str">
        <f t="shared" si="0"/>
        <v/>
      </c>
      <c r="D66" s="49" t="str">
        <f t="shared" si="1"/>
        <v/>
      </c>
    </row>
    <row r="67" spans="1:4" ht="12.75">
      <c r="A67" s="3" t="str">
        <f ca="1">'ronde 1'!C67&amp;'ronde 1'!E67</f>
        <v/>
      </c>
      <c r="B67" s="49">
        <f>'ronde 1'!G67</f>
        <v>0</v>
      </c>
      <c r="C67" s="49" t="str">
        <f aca="true" t="shared" si="2" ref="C67:C106">IF(B67=0,"",IF(B67=1,1,IF(B67=3,0.5,0)))</f>
        <v/>
      </c>
      <c r="D67" s="49" t="str">
        <f aca="true" t="shared" si="3" ref="D67:D106">IF(B67=0,"",IF(B67=1,0,IF(B67=3,0.5,1)))</f>
        <v/>
      </c>
    </row>
    <row r="68" spans="1:4" ht="12.75">
      <c r="A68" s="3" t="str">
        <f ca="1">'ronde 1'!C68&amp;'ronde 1'!E68</f>
        <v/>
      </c>
      <c r="B68" s="49">
        <f>'ronde 1'!G68</f>
        <v>0</v>
      </c>
      <c r="C68" s="49" t="str">
        <f t="shared" si="2"/>
        <v/>
      </c>
      <c r="D68" s="49" t="str">
        <f t="shared" si="3"/>
        <v/>
      </c>
    </row>
    <row r="69" spans="1:4" ht="12.75">
      <c r="A69" s="3" t="str">
        <f ca="1">'ronde 1'!C69&amp;'ronde 1'!E69</f>
        <v/>
      </c>
      <c r="B69" s="49">
        <f>'ronde 1'!G69</f>
        <v>0</v>
      </c>
      <c r="C69" s="49" t="str">
        <f t="shared" si="2"/>
        <v/>
      </c>
      <c r="D69" s="49" t="str">
        <f t="shared" si="3"/>
        <v/>
      </c>
    </row>
    <row r="70" spans="1:4" ht="12.75">
      <c r="A70" s="3" t="str">
        <f ca="1">'ronde 1'!C70&amp;'ronde 1'!E70</f>
        <v/>
      </c>
      <c r="B70" s="49">
        <f>'ronde 1'!G70</f>
        <v>0</v>
      </c>
      <c r="C70" s="49" t="str">
        <f t="shared" si="2"/>
        <v/>
      </c>
      <c r="D70" s="49" t="str">
        <f t="shared" si="3"/>
        <v/>
      </c>
    </row>
    <row r="71" spans="1:4" ht="12.75">
      <c r="A71" s="3" t="str">
        <f ca="1">'ronde 1'!C71&amp;'ronde 1'!E71</f>
        <v/>
      </c>
      <c r="B71" s="49">
        <f>'ronde 1'!G71</f>
        <v>0</v>
      </c>
      <c r="C71" s="49" t="str">
        <f t="shared" si="2"/>
        <v/>
      </c>
      <c r="D71" s="49" t="str">
        <f t="shared" si="3"/>
        <v/>
      </c>
    </row>
    <row r="72" spans="1:4" ht="12.75">
      <c r="A72" s="3" t="str">
        <f ca="1">'ronde 1'!C72&amp;'ronde 1'!E72</f>
        <v/>
      </c>
      <c r="B72" s="49">
        <f>'ronde 1'!G72</f>
        <v>0</v>
      </c>
      <c r="C72" s="49" t="str">
        <f t="shared" si="2"/>
        <v/>
      </c>
      <c r="D72" s="49" t="str">
        <f t="shared" si="3"/>
        <v/>
      </c>
    </row>
    <row r="73" spans="1:4" ht="12.75">
      <c r="A73" s="3" t="str">
        <f ca="1">'ronde 1'!C73&amp;'ronde 1'!E73</f>
        <v/>
      </c>
      <c r="B73" s="49">
        <f>'ronde 1'!G73</f>
        <v>0</v>
      </c>
      <c r="C73" s="49" t="str">
        <f t="shared" si="2"/>
        <v/>
      </c>
      <c r="D73" s="49" t="str">
        <f t="shared" si="3"/>
        <v/>
      </c>
    </row>
    <row r="74" spans="1:4" ht="12.75">
      <c r="A74" s="3" t="str">
        <f ca="1">'ronde 1'!C74&amp;'ronde 1'!E74</f>
        <v/>
      </c>
      <c r="B74" s="49">
        <f>'ronde 1'!G74</f>
        <v>0</v>
      </c>
      <c r="C74" s="49" t="str">
        <f t="shared" si="2"/>
        <v/>
      </c>
      <c r="D74" s="49" t="str">
        <f t="shared" si="3"/>
        <v/>
      </c>
    </row>
    <row r="75" spans="1:4" ht="12.75">
      <c r="A75" s="3" t="str">
        <f ca="1">'ronde 1'!C75&amp;'ronde 1'!E75</f>
        <v/>
      </c>
      <c r="B75" s="49">
        <f>'ronde 1'!G75</f>
        <v>0</v>
      </c>
      <c r="C75" s="49" t="str">
        <f t="shared" si="2"/>
        <v/>
      </c>
      <c r="D75" s="49" t="str">
        <f t="shared" si="3"/>
        <v/>
      </c>
    </row>
    <row r="76" spans="1:4" ht="12.75">
      <c r="A76" s="3" t="str">
        <f ca="1">'ronde 1'!C76&amp;'ronde 1'!E76</f>
        <v/>
      </c>
      <c r="B76" s="49">
        <f>'ronde 1'!G76</f>
        <v>0</v>
      </c>
      <c r="C76" s="49" t="str">
        <f t="shared" si="2"/>
        <v/>
      </c>
      <c r="D76" s="49" t="str">
        <f t="shared" si="3"/>
        <v/>
      </c>
    </row>
    <row r="77" spans="1:4" ht="12.75">
      <c r="A77" s="3" t="str">
        <f ca="1">'ronde 1'!C77&amp;'ronde 1'!E77</f>
        <v/>
      </c>
      <c r="B77" s="49">
        <f>'ronde 1'!G77</f>
        <v>0</v>
      </c>
      <c r="C77" s="49" t="str">
        <f t="shared" si="2"/>
        <v/>
      </c>
      <c r="D77" s="49" t="str">
        <f t="shared" si="3"/>
        <v/>
      </c>
    </row>
    <row r="78" spans="1:4" ht="12.75">
      <c r="A78" s="3" t="str">
        <f ca="1">'ronde 1'!C78&amp;'ronde 1'!E78</f>
        <v/>
      </c>
      <c r="B78" s="49">
        <f>'ronde 1'!G78</f>
        <v>0</v>
      </c>
      <c r="C78" s="49" t="str">
        <f t="shared" si="2"/>
        <v/>
      </c>
      <c r="D78" s="49" t="str">
        <f t="shared" si="3"/>
        <v/>
      </c>
    </row>
    <row r="79" spans="1:4" ht="12.75">
      <c r="A79" s="3" t="str">
        <f ca="1">'ronde 1'!C79&amp;'ronde 1'!E79</f>
        <v/>
      </c>
      <c r="B79" s="49">
        <f>'ronde 1'!G79</f>
        <v>0</v>
      </c>
      <c r="C79" s="49" t="str">
        <f t="shared" si="2"/>
        <v/>
      </c>
      <c r="D79" s="49" t="str">
        <f t="shared" si="3"/>
        <v/>
      </c>
    </row>
    <row r="80" spans="1:4" ht="12.75">
      <c r="A80" s="3" t="str">
        <f ca="1">'ronde 1'!C80&amp;'ronde 1'!E80</f>
        <v/>
      </c>
      <c r="B80" s="49">
        <f>'ronde 1'!G80</f>
        <v>0</v>
      </c>
      <c r="C80" s="49" t="str">
        <f t="shared" si="2"/>
        <v/>
      </c>
      <c r="D80" s="49" t="str">
        <f t="shared" si="3"/>
        <v/>
      </c>
    </row>
    <row r="81" spans="1:4" ht="12.75">
      <c r="A81" s="3" t="str">
        <f ca="1">'ronde 1'!C81&amp;'ronde 1'!E81</f>
        <v/>
      </c>
      <c r="B81" s="49">
        <f>'ronde 1'!G81</f>
        <v>0</v>
      </c>
      <c r="C81" s="49" t="str">
        <f t="shared" si="2"/>
        <v/>
      </c>
      <c r="D81" s="49" t="str">
        <f t="shared" si="3"/>
        <v/>
      </c>
    </row>
    <row r="82" spans="1:4" ht="12.75">
      <c r="A82" s="3" t="str">
        <f ca="1">'ronde 1'!C82&amp;'ronde 1'!E82</f>
        <v/>
      </c>
      <c r="B82" s="49">
        <f>'ronde 1'!G82</f>
        <v>0</v>
      </c>
      <c r="C82" s="49" t="str">
        <f t="shared" si="2"/>
        <v/>
      </c>
      <c r="D82" s="49" t="str">
        <f t="shared" si="3"/>
        <v/>
      </c>
    </row>
    <row r="83" spans="1:4" ht="12.75">
      <c r="A83" s="3" t="str">
        <f ca="1">'ronde 1'!C83&amp;'ronde 1'!E83</f>
        <v/>
      </c>
      <c r="B83" s="49">
        <f>'ronde 1'!G83</f>
        <v>0</v>
      </c>
      <c r="C83" s="49" t="str">
        <f t="shared" si="2"/>
        <v/>
      </c>
      <c r="D83" s="49" t="str">
        <f t="shared" si="3"/>
        <v/>
      </c>
    </row>
    <row r="84" spans="1:4" ht="12.75">
      <c r="A84" s="3" t="str">
        <f ca="1">'ronde 1'!C84&amp;'ronde 1'!E84</f>
        <v/>
      </c>
      <c r="B84" s="49">
        <f>'ronde 1'!G84</f>
        <v>0</v>
      </c>
      <c r="C84" s="49" t="str">
        <f t="shared" si="2"/>
        <v/>
      </c>
      <c r="D84" s="49" t="str">
        <f t="shared" si="3"/>
        <v/>
      </c>
    </row>
    <row r="85" spans="1:4" ht="12.75">
      <c r="A85" s="3" t="str">
        <f ca="1">'ronde 1'!C85&amp;'ronde 1'!E85</f>
        <v/>
      </c>
      <c r="B85" s="49">
        <f>'ronde 1'!G85</f>
        <v>0</v>
      </c>
      <c r="C85" s="49" t="str">
        <f t="shared" si="2"/>
        <v/>
      </c>
      <c r="D85" s="49" t="str">
        <f t="shared" si="3"/>
        <v/>
      </c>
    </row>
    <row r="86" spans="1:4" ht="12.75">
      <c r="A86" s="3" t="str">
        <f ca="1">'ronde 1'!C86&amp;'ronde 1'!E86</f>
        <v/>
      </c>
      <c r="B86" s="49">
        <f>'ronde 1'!G86</f>
        <v>0</v>
      </c>
      <c r="C86" s="49" t="str">
        <f t="shared" si="2"/>
        <v/>
      </c>
      <c r="D86" s="49" t="str">
        <f t="shared" si="3"/>
        <v/>
      </c>
    </row>
    <row r="87" spans="1:4" ht="12.75">
      <c r="A87" s="3" t="str">
        <f ca="1">'ronde 1'!C87&amp;'ronde 1'!E87</f>
        <v/>
      </c>
      <c r="B87" s="49">
        <f>'ronde 1'!G87</f>
        <v>0</v>
      </c>
      <c r="C87" s="49" t="str">
        <f t="shared" si="2"/>
        <v/>
      </c>
      <c r="D87" s="49" t="str">
        <f t="shared" si="3"/>
        <v/>
      </c>
    </row>
    <row r="88" spans="1:4" ht="12.75">
      <c r="A88" s="3" t="str">
        <f ca="1">'ronde 1'!C88&amp;'ronde 1'!E88</f>
        <v/>
      </c>
      <c r="B88" s="49">
        <f>'ronde 1'!G88</f>
        <v>0</v>
      </c>
      <c r="C88" s="49" t="str">
        <f t="shared" si="2"/>
        <v/>
      </c>
      <c r="D88" s="49" t="str">
        <f t="shared" si="3"/>
        <v/>
      </c>
    </row>
    <row r="89" spans="1:4" ht="12.75">
      <c r="A89" s="3" t="str">
        <f ca="1">'ronde 1'!C89&amp;'ronde 1'!E89</f>
        <v/>
      </c>
      <c r="B89" s="49">
        <f>'ronde 1'!G89</f>
        <v>0</v>
      </c>
      <c r="C89" s="49" t="str">
        <f t="shared" si="2"/>
        <v/>
      </c>
      <c r="D89" s="49" t="str">
        <f t="shared" si="3"/>
        <v/>
      </c>
    </row>
    <row r="90" spans="1:4" ht="12.75">
      <c r="A90" s="3" t="str">
        <f ca="1">'ronde 1'!C90&amp;'ronde 1'!E90</f>
        <v/>
      </c>
      <c r="B90" s="49">
        <f>'ronde 1'!G90</f>
        <v>0</v>
      </c>
      <c r="C90" s="49" t="str">
        <f t="shared" si="2"/>
        <v/>
      </c>
      <c r="D90" s="49" t="str">
        <f t="shared" si="3"/>
        <v/>
      </c>
    </row>
    <row r="91" spans="1:4" ht="12.75">
      <c r="A91" s="3" t="str">
        <f ca="1">'ronde 1'!C91&amp;'ronde 1'!E91</f>
        <v/>
      </c>
      <c r="B91" s="49">
        <f>'ronde 1'!G91</f>
        <v>0</v>
      </c>
      <c r="C91" s="49" t="str">
        <f t="shared" si="2"/>
        <v/>
      </c>
      <c r="D91" s="49" t="str">
        <f t="shared" si="3"/>
        <v/>
      </c>
    </row>
    <row r="92" spans="1:4" ht="12.75">
      <c r="A92" s="3" t="str">
        <f ca="1">'ronde 1'!C92&amp;'ronde 1'!E92</f>
        <v/>
      </c>
      <c r="B92" s="49">
        <f>'ronde 1'!G92</f>
        <v>0</v>
      </c>
      <c r="C92" s="49" t="str">
        <f t="shared" si="2"/>
        <v/>
      </c>
      <c r="D92" s="49" t="str">
        <f t="shared" si="3"/>
        <v/>
      </c>
    </row>
    <row r="93" spans="1:4" ht="12.75">
      <c r="A93" s="3" t="str">
        <f ca="1">'ronde 1'!C93&amp;'ronde 1'!E93</f>
        <v/>
      </c>
      <c r="B93" s="49">
        <f>'ronde 1'!G93</f>
        <v>0</v>
      </c>
      <c r="C93" s="49" t="str">
        <f t="shared" si="2"/>
        <v/>
      </c>
      <c r="D93" s="49" t="str">
        <f t="shared" si="3"/>
        <v/>
      </c>
    </row>
    <row r="94" spans="1:4" ht="12.75">
      <c r="A94" s="3" t="str">
        <f ca="1">'ronde 1'!C94&amp;'ronde 1'!E94</f>
        <v/>
      </c>
      <c r="B94" s="49">
        <f>'ronde 1'!G94</f>
        <v>0</v>
      </c>
      <c r="C94" s="49" t="str">
        <f t="shared" si="2"/>
        <v/>
      </c>
      <c r="D94" s="49" t="str">
        <f t="shared" si="3"/>
        <v/>
      </c>
    </row>
    <row r="95" spans="1:4" ht="12.75">
      <c r="A95" s="3" t="str">
        <f ca="1">'ronde 1'!C95&amp;'ronde 1'!E95</f>
        <v/>
      </c>
      <c r="B95" s="49">
        <f>'ronde 1'!G95</f>
        <v>0</v>
      </c>
      <c r="C95" s="49" t="str">
        <f t="shared" si="2"/>
        <v/>
      </c>
      <c r="D95" s="49" t="str">
        <f t="shared" si="3"/>
        <v/>
      </c>
    </row>
    <row r="96" spans="1:4" ht="12.75">
      <c r="A96" s="3" t="str">
        <f ca="1">'ronde 1'!C96&amp;'ronde 1'!E96</f>
        <v/>
      </c>
      <c r="B96" s="49">
        <f>'ronde 1'!G96</f>
        <v>0</v>
      </c>
      <c r="C96" s="49" t="str">
        <f t="shared" si="2"/>
        <v/>
      </c>
      <c r="D96" s="49" t="str">
        <f t="shared" si="3"/>
        <v/>
      </c>
    </row>
    <row r="97" spans="1:4" ht="12.75">
      <c r="A97" s="3" t="str">
        <f ca="1">'ronde 1'!C97&amp;'ronde 1'!E97</f>
        <v/>
      </c>
      <c r="B97" s="49">
        <f>'ronde 1'!G97</f>
        <v>0</v>
      </c>
      <c r="C97" s="49" t="str">
        <f t="shared" si="2"/>
        <v/>
      </c>
      <c r="D97" s="49" t="str">
        <f t="shared" si="3"/>
        <v/>
      </c>
    </row>
    <row r="98" spans="1:4" ht="12.75">
      <c r="A98" s="3" t="str">
        <f ca="1">'ronde 1'!C98&amp;'ronde 1'!E98</f>
        <v/>
      </c>
      <c r="B98" s="49">
        <f>'ronde 1'!G98</f>
        <v>0</v>
      </c>
      <c r="C98" s="49" t="str">
        <f t="shared" si="2"/>
        <v/>
      </c>
      <c r="D98" s="49" t="str">
        <f t="shared" si="3"/>
        <v/>
      </c>
    </row>
    <row r="99" spans="1:4" ht="12.75">
      <c r="A99" s="3" t="str">
        <f ca="1">'ronde 1'!C99&amp;'ronde 1'!E99</f>
        <v/>
      </c>
      <c r="B99" s="49">
        <f>'ronde 1'!G99</f>
        <v>0</v>
      </c>
      <c r="C99" s="49" t="str">
        <f t="shared" si="2"/>
        <v/>
      </c>
      <c r="D99" s="49" t="str">
        <f t="shared" si="3"/>
        <v/>
      </c>
    </row>
    <row r="100" spans="1:4" ht="12.75">
      <c r="A100" s="3" t="str">
        <f ca="1">'ronde 1'!C100&amp;'ronde 1'!E100</f>
        <v/>
      </c>
      <c r="B100" s="49">
        <f>'ronde 1'!G100</f>
        <v>0</v>
      </c>
      <c r="C100" s="49" t="str">
        <f t="shared" si="2"/>
        <v/>
      </c>
      <c r="D100" s="49" t="str">
        <f t="shared" si="3"/>
        <v/>
      </c>
    </row>
    <row r="101" spans="1:4" ht="12.75">
      <c r="A101" s="3" t="str">
        <f ca="1">'ronde 1'!C101&amp;'ronde 1'!E101</f>
        <v/>
      </c>
      <c r="B101" s="49">
        <f>'ronde 1'!G101</f>
        <v>0</v>
      </c>
      <c r="C101" s="49" t="str">
        <f t="shared" si="2"/>
        <v/>
      </c>
      <c r="D101" s="49" t="str">
        <f t="shared" si="3"/>
        <v/>
      </c>
    </row>
    <row r="102" spans="1:4" ht="12.75">
      <c r="A102" s="3" t="str">
        <f ca="1">'ronde 1'!C102&amp;'ronde 1'!E102</f>
        <v/>
      </c>
      <c r="B102" s="49">
        <f>'ronde 1'!G102</f>
        <v>0</v>
      </c>
      <c r="C102" s="49" t="str">
        <f t="shared" si="2"/>
        <v/>
      </c>
      <c r="D102" s="49" t="str">
        <f t="shared" si="3"/>
        <v/>
      </c>
    </row>
    <row r="103" spans="1:4" ht="12.75">
      <c r="A103" s="3" t="str">
        <f ca="1">'ronde 1'!C103&amp;'ronde 1'!E103</f>
        <v/>
      </c>
      <c r="B103" s="49">
        <f>'ronde 1'!G103</f>
        <v>0</v>
      </c>
      <c r="C103" s="49" t="str">
        <f t="shared" si="2"/>
        <v/>
      </c>
      <c r="D103" s="49" t="str">
        <f t="shared" si="3"/>
        <v/>
      </c>
    </row>
    <row r="104" spans="1:4" ht="12.75">
      <c r="A104" s="3" t="str">
        <f ca="1">'ronde 1'!C104&amp;'ronde 1'!E104</f>
        <v/>
      </c>
      <c r="B104" s="49">
        <f>'ronde 1'!G104</f>
        <v>0</v>
      </c>
      <c r="C104" s="49" t="str">
        <f t="shared" si="2"/>
        <v/>
      </c>
      <c r="D104" s="49" t="str">
        <f t="shared" si="3"/>
        <v/>
      </c>
    </row>
    <row r="105" spans="1:4" ht="12.75">
      <c r="A105" s="3" t="str">
        <f ca="1">'ronde 1'!C105&amp;'ronde 1'!E105</f>
        <v/>
      </c>
      <c r="B105" s="49">
        <f>'ronde 1'!G105</f>
        <v>0</v>
      </c>
      <c r="C105" s="49" t="str">
        <f t="shared" si="2"/>
        <v/>
      </c>
      <c r="D105" s="49" t="str">
        <f t="shared" si="3"/>
        <v/>
      </c>
    </row>
    <row r="106" spans="1:4" ht="12.75">
      <c r="A106" s="3" t="str">
        <f ca="1">'ronde 1'!C106&amp;'ronde 1'!E106</f>
        <v/>
      </c>
      <c r="B106" s="49">
        <f>'ronde 1'!G106</f>
        <v>0</v>
      </c>
      <c r="C106" s="49" t="str">
        <f t="shared" si="2"/>
        <v/>
      </c>
      <c r="D106" s="49" t="str">
        <f t="shared" si="3"/>
        <v/>
      </c>
    </row>
    <row r="151" spans="1:2" ht="12.75">
      <c r="A151" s="4" t="s">
        <v>45</v>
      </c>
      <c r="B151" s="49"/>
    </row>
    <row r="152" spans="1:4" ht="12.75">
      <c r="A152" s="3" t="str">
        <f ca="1">'ronde 2'!C2&amp;'ronde 2'!E2</f>
        <v/>
      </c>
      <c r="B152" s="49">
        <f>'ronde 2'!G2</f>
        <v>0</v>
      </c>
      <c r="C152" s="49" t="str">
        <f>IF(B152=0,"",IF(B152=1,1,IF(B152=3,0.5,0)))</f>
        <v/>
      </c>
      <c r="D152" s="49" t="str">
        <f>IF(B152=0,"",IF(B152=1,0,IF(B152=3,0.5,1)))</f>
        <v/>
      </c>
    </row>
    <row r="153" spans="1:4" ht="12.75">
      <c r="A153" s="3" t="str">
        <f ca="1">'ronde 2'!C3&amp;'ronde 2'!E3</f>
        <v/>
      </c>
      <c r="B153" s="49">
        <f>'ronde 2'!G3</f>
        <v>0</v>
      </c>
      <c r="C153" s="49" t="str">
        <f aca="true" t="shared" si="4" ref="C153:C216">IF(B153=0,"",IF(B153=1,1,IF(B153=3,0.5,0)))</f>
        <v/>
      </c>
      <c r="D153" s="49" t="str">
        <f aca="true" t="shared" si="5" ref="D153:D216">IF(B153=0,"",IF(B153=1,0,IF(B153=3,0.5,1)))</f>
        <v/>
      </c>
    </row>
    <row r="154" spans="1:4" ht="12.75">
      <c r="A154" s="3" t="str">
        <f ca="1">'ronde 2'!C4&amp;'ronde 2'!E4</f>
        <v/>
      </c>
      <c r="B154" s="49">
        <f>'ronde 2'!G4</f>
        <v>0</v>
      </c>
      <c r="C154" s="49" t="str">
        <f t="shared" si="4"/>
        <v/>
      </c>
      <c r="D154" s="49" t="str">
        <f t="shared" si="5"/>
        <v/>
      </c>
    </row>
    <row r="155" spans="1:4" ht="12.75">
      <c r="A155" s="3" t="str">
        <f ca="1">'ronde 2'!C5&amp;'ronde 2'!E5</f>
        <v/>
      </c>
      <c r="B155" s="49">
        <f>'ronde 2'!G5</f>
        <v>0</v>
      </c>
      <c r="C155" s="49" t="str">
        <f t="shared" si="4"/>
        <v/>
      </c>
      <c r="D155" s="49" t="str">
        <f t="shared" si="5"/>
        <v/>
      </c>
    </row>
    <row r="156" spans="1:4" ht="12.75">
      <c r="A156" s="3" t="str">
        <f ca="1">'ronde 2'!C6&amp;'ronde 2'!E6</f>
        <v/>
      </c>
      <c r="B156" s="49">
        <f>'ronde 2'!G6</f>
        <v>0</v>
      </c>
      <c r="C156" s="49" t="str">
        <f t="shared" si="4"/>
        <v/>
      </c>
      <c r="D156" s="49" t="str">
        <f t="shared" si="5"/>
        <v/>
      </c>
    </row>
    <row r="157" spans="1:4" ht="12.75">
      <c r="A157" s="3" t="str">
        <f ca="1">'ronde 2'!C7&amp;'ronde 2'!E7</f>
        <v/>
      </c>
      <c r="B157" s="49">
        <f>'ronde 2'!G7</f>
        <v>0</v>
      </c>
      <c r="C157" s="49" t="str">
        <f t="shared" si="4"/>
        <v/>
      </c>
      <c r="D157" s="49" t="str">
        <f t="shared" si="5"/>
        <v/>
      </c>
    </row>
    <row r="158" spans="1:4" ht="12.75">
      <c r="A158" s="3" t="str">
        <f ca="1">'ronde 2'!C8&amp;'ronde 2'!E8</f>
        <v/>
      </c>
      <c r="B158" s="49">
        <f>'ronde 2'!G8</f>
        <v>0</v>
      </c>
      <c r="C158" s="49" t="str">
        <f t="shared" si="4"/>
        <v/>
      </c>
      <c r="D158" s="49" t="str">
        <f t="shared" si="5"/>
        <v/>
      </c>
    </row>
    <row r="159" spans="1:4" ht="12.75">
      <c r="A159" s="3" t="str">
        <f ca="1">'ronde 2'!C9&amp;'ronde 2'!E9</f>
        <v/>
      </c>
      <c r="B159" s="49">
        <f>'ronde 2'!G9</f>
        <v>0</v>
      </c>
      <c r="C159" s="49" t="str">
        <f t="shared" si="4"/>
        <v/>
      </c>
      <c r="D159" s="49" t="str">
        <f t="shared" si="5"/>
        <v/>
      </c>
    </row>
    <row r="160" spans="1:4" ht="12.75">
      <c r="A160" s="3" t="str">
        <f ca="1">'ronde 2'!C10&amp;'ronde 2'!E10</f>
        <v/>
      </c>
      <c r="B160" s="49">
        <f>'ronde 2'!G10</f>
        <v>0</v>
      </c>
      <c r="C160" s="49" t="str">
        <f t="shared" si="4"/>
        <v/>
      </c>
      <c r="D160" s="49" t="str">
        <f t="shared" si="5"/>
        <v/>
      </c>
    </row>
    <row r="161" spans="1:4" ht="12.75">
      <c r="A161" s="3" t="str">
        <f ca="1">'ronde 2'!C11&amp;'ronde 2'!E11</f>
        <v/>
      </c>
      <c r="B161" s="49">
        <f>'ronde 2'!G11</f>
        <v>0</v>
      </c>
      <c r="C161" s="49" t="str">
        <f t="shared" si="4"/>
        <v/>
      </c>
      <c r="D161" s="49" t="str">
        <f t="shared" si="5"/>
        <v/>
      </c>
    </row>
    <row r="162" spans="1:4" ht="12.75">
      <c r="A162" s="3" t="str">
        <f ca="1">'ronde 2'!C12&amp;'ronde 2'!E12</f>
        <v/>
      </c>
      <c r="B162" s="49">
        <f>'ronde 2'!G12</f>
        <v>0</v>
      </c>
      <c r="C162" s="49" t="str">
        <f t="shared" si="4"/>
        <v/>
      </c>
      <c r="D162" s="49" t="str">
        <f t="shared" si="5"/>
        <v/>
      </c>
    </row>
    <row r="163" spans="1:4" ht="12.75">
      <c r="A163" s="3" t="str">
        <f ca="1">'ronde 2'!C13&amp;'ronde 2'!E13</f>
        <v/>
      </c>
      <c r="B163" s="49">
        <f>'ronde 2'!G13</f>
        <v>0</v>
      </c>
      <c r="C163" s="49" t="str">
        <f t="shared" si="4"/>
        <v/>
      </c>
      <c r="D163" s="49" t="str">
        <f t="shared" si="5"/>
        <v/>
      </c>
    </row>
    <row r="164" spans="1:4" ht="12.75">
      <c r="A164" s="3" t="str">
        <f ca="1">'ronde 2'!C14&amp;'ronde 2'!E14</f>
        <v/>
      </c>
      <c r="B164" s="49">
        <f>'ronde 2'!G14</f>
        <v>0</v>
      </c>
      <c r="C164" s="49" t="str">
        <f t="shared" si="4"/>
        <v/>
      </c>
      <c r="D164" s="49" t="str">
        <f t="shared" si="5"/>
        <v/>
      </c>
    </row>
    <row r="165" spans="1:4" ht="12.75">
      <c r="A165" s="3" t="str">
        <f ca="1">'ronde 2'!C15&amp;'ronde 2'!E15</f>
        <v/>
      </c>
      <c r="B165" s="49">
        <f>'ronde 2'!G15</f>
        <v>0</v>
      </c>
      <c r="C165" s="49" t="str">
        <f t="shared" si="4"/>
        <v/>
      </c>
      <c r="D165" s="49" t="str">
        <f t="shared" si="5"/>
        <v/>
      </c>
    </row>
    <row r="166" spans="1:4" ht="12.75">
      <c r="A166" s="3" t="str">
        <f ca="1">'ronde 2'!C16&amp;'ronde 2'!E16</f>
        <v/>
      </c>
      <c r="B166" s="49">
        <f>'ronde 2'!G16</f>
        <v>0</v>
      </c>
      <c r="C166" s="49" t="str">
        <f t="shared" si="4"/>
        <v/>
      </c>
      <c r="D166" s="49" t="str">
        <f t="shared" si="5"/>
        <v/>
      </c>
    </row>
    <row r="167" spans="1:4" ht="12.75">
      <c r="A167" s="3" t="str">
        <f ca="1">'ronde 2'!C17&amp;'ronde 2'!E17</f>
        <v/>
      </c>
      <c r="B167" s="49">
        <f>'ronde 2'!G17</f>
        <v>0</v>
      </c>
      <c r="C167" s="49" t="str">
        <f t="shared" si="4"/>
        <v/>
      </c>
      <c r="D167" s="49" t="str">
        <f t="shared" si="5"/>
        <v/>
      </c>
    </row>
    <row r="168" spans="1:4" ht="12.75">
      <c r="A168" s="3" t="str">
        <f ca="1">'ronde 2'!C18&amp;'ronde 2'!E18</f>
        <v/>
      </c>
      <c r="B168" s="49">
        <f>'ronde 2'!G18</f>
        <v>0</v>
      </c>
      <c r="C168" s="49" t="str">
        <f t="shared" si="4"/>
        <v/>
      </c>
      <c r="D168" s="49" t="str">
        <f t="shared" si="5"/>
        <v/>
      </c>
    </row>
    <row r="169" spans="1:4" ht="12.75">
      <c r="A169" s="3" t="str">
        <f ca="1">'ronde 2'!C19&amp;'ronde 2'!E19</f>
        <v/>
      </c>
      <c r="B169" s="49">
        <f>'ronde 2'!G19</f>
        <v>0</v>
      </c>
      <c r="C169" s="49" t="str">
        <f t="shared" si="4"/>
        <v/>
      </c>
      <c r="D169" s="49" t="str">
        <f t="shared" si="5"/>
        <v/>
      </c>
    </row>
    <row r="170" spans="1:4" ht="12.75">
      <c r="A170" s="3" t="str">
        <f ca="1">'ronde 2'!C20&amp;'ronde 2'!E20</f>
        <v/>
      </c>
      <c r="B170" s="49">
        <f>'ronde 2'!G20</f>
        <v>0</v>
      </c>
      <c r="C170" s="49" t="str">
        <f t="shared" si="4"/>
        <v/>
      </c>
      <c r="D170" s="49" t="str">
        <f t="shared" si="5"/>
        <v/>
      </c>
    </row>
    <row r="171" spans="1:4" ht="12.75">
      <c r="A171" s="3" t="str">
        <f ca="1">'ronde 2'!C21&amp;'ronde 2'!E21</f>
        <v/>
      </c>
      <c r="B171" s="49">
        <f>'ronde 2'!G21</f>
        <v>0</v>
      </c>
      <c r="C171" s="49" t="str">
        <f t="shared" si="4"/>
        <v/>
      </c>
      <c r="D171" s="49" t="str">
        <f t="shared" si="5"/>
        <v/>
      </c>
    </row>
    <row r="172" spans="1:4" ht="12.75">
      <c r="A172" s="3" t="str">
        <f ca="1">'ronde 2'!C22&amp;'ronde 2'!E22</f>
        <v/>
      </c>
      <c r="B172" s="49">
        <f>'ronde 2'!G22</f>
        <v>0</v>
      </c>
      <c r="C172" s="49" t="str">
        <f t="shared" si="4"/>
        <v/>
      </c>
      <c r="D172" s="49" t="str">
        <f t="shared" si="5"/>
        <v/>
      </c>
    </row>
    <row r="173" spans="1:4" ht="12.75">
      <c r="A173" s="3" t="str">
        <f ca="1">'ronde 2'!C23&amp;'ronde 2'!E23</f>
        <v/>
      </c>
      <c r="B173" s="49">
        <f>'ronde 2'!G23</f>
        <v>0</v>
      </c>
      <c r="C173" s="49" t="str">
        <f t="shared" si="4"/>
        <v/>
      </c>
      <c r="D173" s="49" t="str">
        <f t="shared" si="5"/>
        <v/>
      </c>
    </row>
    <row r="174" spans="1:4" ht="12.75">
      <c r="A174" s="3" t="str">
        <f ca="1">'ronde 2'!C24&amp;'ronde 2'!E24</f>
        <v/>
      </c>
      <c r="B174" s="49">
        <f>'ronde 2'!G24</f>
        <v>0</v>
      </c>
      <c r="C174" s="49" t="str">
        <f t="shared" si="4"/>
        <v/>
      </c>
      <c r="D174" s="49" t="str">
        <f t="shared" si="5"/>
        <v/>
      </c>
    </row>
    <row r="175" spans="1:4" ht="12.75">
      <c r="A175" s="3" t="str">
        <f ca="1">'ronde 2'!C25&amp;'ronde 2'!E25</f>
        <v/>
      </c>
      <c r="B175" s="49">
        <f>'ronde 2'!G25</f>
        <v>0</v>
      </c>
      <c r="C175" s="49" t="str">
        <f t="shared" si="4"/>
        <v/>
      </c>
      <c r="D175" s="49" t="str">
        <f t="shared" si="5"/>
        <v/>
      </c>
    </row>
    <row r="176" spans="1:4" ht="12.75">
      <c r="A176" s="3" t="str">
        <f ca="1">'ronde 2'!C26&amp;'ronde 2'!E26</f>
        <v/>
      </c>
      <c r="B176" s="49">
        <f>'ronde 2'!G26</f>
        <v>0</v>
      </c>
      <c r="C176" s="49" t="str">
        <f t="shared" si="4"/>
        <v/>
      </c>
      <c r="D176" s="49" t="str">
        <f t="shared" si="5"/>
        <v/>
      </c>
    </row>
    <row r="177" spans="1:4" ht="12.75">
      <c r="A177" s="3" t="str">
        <f ca="1">'ronde 2'!C27&amp;'ronde 2'!E27</f>
        <v/>
      </c>
      <c r="B177" s="49">
        <f>'ronde 2'!G27</f>
        <v>0</v>
      </c>
      <c r="C177" s="49" t="str">
        <f t="shared" si="4"/>
        <v/>
      </c>
      <c r="D177" s="49" t="str">
        <f t="shared" si="5"/>
        <v/>
      </c>
    </row>
    <row r="178" spans="1:4" ht="12.75">
      <c r="A178" s="3" t="str">
        <f ca="1">'ronde 2'!C28&amp;'ronde 2'!E28</f>
        <v/>
      </c>
      <c r="B178" s="49">
        <f>'ronde 2'!G28</f>
        <v>0</v>
      </c>
      <c r="C178" s="49" t="str">
        <f t="shared" si="4"/>
        <v/>
      </c>
      <c r="D178" s="49" t="str">
        <f t="shared" si="5"/>
        <v/>
      </c>
    </row>
    <row r="179" spans="1:4" ht="12.75">
      <c r="A179" s="3" t="str">
        <f ca="1">'ronde 2'!C29&amp;'ronde 2'!E29</f>
        <v/>
      </c>
      <c r="B179" s="49">
        <f>'ronde 2'!G29</f>
        <v>0</v>
      </c>
      <c r="C179" s="49" t="str">
        <f t="shared" si="4"/>
        <v/>
      </c>
      <c r="D179" s="49" t="str">
        <f t="shared" si="5"/>
        <v/>
      </c>
    </row>
    <row r="180" spans="1:4" ht="12.75">
      <c r="A180" s="3" t="str">
        <f ca="1">'ronde 2'!C30&amp;'ronde 2'!E30</f>
        <v/>
      </c>
      <c r="B180" s="49">
        <f>'ronde 2'!G30</f>
        <v>0</v>
      </c>
      <c r="C180" s="49" t="str">
        <f t="shared" si="4"/>
        <v/>
      </c>
      <c r="D180" s="49" t="str">
        <f t="shared" si="5"/>
        <v/>
      </c>
    </row>
    <row r="181" spans="1:4" ht="12.75">
      <c r="A181" s="3" t="str">
        <f ca="1">'ronde 2'!C31&amp;'ronde 2'!E31</f>
        <v/>
      </c>
      <c r="B181" s="49">
        <f>'ronde 2'!G31</f>
        <v>0</v>
      </c>
      <c r="C181" s="49" t="str">
        <f t="shared" si="4"/>
        <v/>
      </c>
      <c r="D181" s="49" t="str">
        <f t="shared" si="5"/>
        <v/>
      </c>
    </row>
    <row r="182" spans="1:4" ht="12.75">
      <c r="A182" s="3" t="str">
        <f ca="1">'ronde 2'!C32&amp;'ronde 2'!E32</f>
        <v/>
      </c>
      <c r="B182" s="49">
        <f>'ronde 2'!G32</f>
        <v>0</v>
      </c>
      <c r="C182" s="49" t="str">
        <f t="shared" si="4"/>
        <v/>
      </c>
      <c r="D182" s="49" t="str">
        <f t="shared" si="5"/>
        <v/>
      </c>
    </row>
    <row r="183" spans="1:4" ht="12.75">
      <c r="A183" s="3" t="str">
        <f ca="1">'ronde 2'!C33&amp;'ronde 2'!E33</f>
        <v/>
      </c>
      <c r="B183" s="49">
        <f>'ronde 2'!G33</f>
        <v>0</v>
      </c>
      <c r="C183" s="49" t="str">
        <f t="shared" si="4"/>
        <v/>
      </c>
      <c r="D183" s="49" t="str">
        <f t="shared" si="5"/>
        <v/>
      </c>
    </row>
    <row r="184" spans="1:4" ht="12.75">
      <c r="A184" s="3" t="str">
        <f ca="1">'ronde 2'!C34&amp;'ronde 2'!E34</f>
        <v/>
      </c>
      <c r="B184" s="49">
        <f>'ronde 2'!G34</f>
        <v>0</v>
      </c>
      <c r="C184" s="49" t="str">
        <f t="shared" si="4"/>
        <v/>
      </c>
      <c r="D184" s="49" t="str">
        <f t="shared" si="5"/>
        <v/>
      </c>
    </row>
    <row r="185" spans="1:4" ht="12.75">
      <c r="A185" s="3" t="str">
        <f ca="1">'ronde 2'!C35&amp;'ronde 2'!E35</f>
        <v/>
      </c>
      <c r="B185" s="49">
        <f>'ronde 2'!G35</f>
        <v>0</v>
      </c>
      <c r="C185" s="49" t="str">
        <f t="shared" si="4"/>
        <v/>
      </c>
      <c r="D185" s="49" t="str">
        <f t="shared" si="5"/>
        <v/>
      </c>
    </row>
    <row r="186" spans="1:4" ht="12.75">
      <c r="A186" s="3" t="str">
        <f ca="1">'ronde 2'!C36&amp;'ronde 2'!E36</f>
        <v/>
      </c>
      <c r="B186" s="49">
        <f>'ronde 2'!G36</f>
        <v>0</v>
      </c>
      <c r="C186" s="49" t="str">
        <f t="shared" si="4"/>
        <v/>
      </c>
      <c r="D186" s="49" t="str">
        <f t="shared" si="5"/>
        <v/>
      </c>
    </row>
    <row r="187" spans="1:4" ht="12.75">
      <c r="A187" s="3" t="str">
        <f ca="1">'ronde 2'!C37&amp;'ronde 2'!E37</f>
        <v/>
      </c>
      <c r="B187" s="49">
        <f>'ronde 2'!G37</f>
        <v>0</v>
      </c>
      <c r="C187" s="49" t="str">
        <f t="shared" si="4"/>
        <v/>
      </c>
      <c r="D187" s="49" t="str">
        <f t="shared" si="5"/>
        <v/>
      </c>
    </row>
    <row r="188" spans="1:4" ht="12.75">
      <c r="A188" s="3" t="str">
        <f ca="1">'ronde 2'!C38&amp;'ronde 2'!E38</f>
        <v/>
      </c>
      <c r="B188" s="49">
        <f>'ronde 2'!G38</f>
        <v>0</v>
      </c>
      <c r="C188" s="49" t="str">
        <f t="shared" si="4"/>
        <v/>
      </c>
      <c r="D188" s="49" t="str">
        <f t="shared" si="5"/>
        <v/>
      </c>
    </row>
    <row r="189" spans="1:4" ht="12.75">
      <c r="A189" s="3" t="str">
        <f ca="1">'ronde 2'!C39&amp;'ronde 2'!E39</f>
        <v/>
      </c>
      <c r="B189" s="49">
        <f>'ronde 2'!G39</f>
        <v>0</v>
      </c>
      <c r="C189" s="49" t="str">
        <f t="shared" si="4"/>
        <v/>
      </c>
      <c r="D189" s="49" t="str">
        <f t="shared" si="5"/>
        <v/>
      </c>
    </row>
    <row r="190" spans="1:4" ht="12.75">
      <c r="A190" s="3" t="str">
        <f ca="1">'ronde 2'!C40&amp;'ronde 2'!E40</f>
        <v/>
      </c>
      <c r="B190" s="49">
        <f>'ronde 2'!G40</f>
        <v>0</v>
      </c>
      <c r="C190" s="49" t="str">
        <f t="shared" si="4"/>
        <v/>
      </c>
      <c r="D190" s="49" t="str">
        <f t="shared" si="5"/>
        <v/>
      </c>
    </row>
    <row r="191" spans="1:4" ht="12.75">
      <c r="A191" s="3" t="str">
        <f ca="1">'ronde 2'!C41&amp;'ronde 2'!E41</f>
        <v/>
      </c>
      <c r="B191" s="49">
        <f>'ronde 2'!G41</f>
        <v>0</v>
      </c>
      <c r="C191" s="49" t="str">
        <f t="shared" si="4"/>
        <v/>
      </c>
      <c r="D191" s="49" t="str">
        <f t="shared" si="5"/>
        <v/>
      </c>
    </row>
    <row r="192" spans="1:4" ht="12.75">
      <c r="A192" s="3" t="str">
        <f ca="1">'ronde 2'!C42&amp;'ronde 2'!E42</f>
        <v/>
      </c>
      <c r="B192" s="49">
        <f>'ronde 2'!G42</f>
        <v>0</v>
      </c>
      <c r="C192" s="49" t="str">
        <f t="shared" si="4"/>
        <v/>
      </c>
      <c r="D192" s="49" t="str">
        <f t="shared" si="5"/>
        <v/>
      </c>
    </row>
    <row r="193" spans="1:4" ht="12.75">
      <c r="A193" s="3" t="str">
        <f ca="1">'ronde 2'!C43&amp;'ronde 2'!E43</f>
        <v/>
      </c>
      <c r="B193" s="49">
        <f>'ronde 2'!G43</f>
        <v>0</v>
      </c>
      <c r="C193" s="49" t="str">
        <f t="shared" si="4"/>
        <v/>
      </c>
      <c r="D193" s="49" t="str">
        <f t="shared" si="5"/>
        <v/>
      </c>
    </row>
    <row r="194" spans="1:4" ht="12.75">
      <c r="A194" s="3" t="str">
        <f ca="1">'ronde 2'!C44&amp;'ronde 2'!E44</f>
        <v/>
      </c>
      <c r="B194" s="49">
        <f>'ronde 2'!G44</f>
        <v>0</v>
      </c>
      <c r="C194" s="49" t="str">
        <f t="shared" si="4"/>
        <v/>
      </c>
      <c r="D194" s="49" t="str">
        <f t="shared" si="5"/>
        <v/>
      </c>
    </row>
    <row r="195" spans="1:4" ht="12.75">
      <c r="A195" s="3" t="str">
        <f ca="1">'ronde 2'!C45&amp;'ronde 2'!E45</f>
        <v/>
      </c>
      <c r="B195" s="49">
        <f>'ronde 2'!G45</f>
        <v>0</v>
      </c>
      <c r="C195" s="49" t="str">
        <f t="shared" si="4"/>
        <v/>
      </c>
      <c r="D195" s="49" t="str">
        <f t="shared" si="5"/>
        <v/>
      </c>
    </row>
    <row r="196" spans="1:4" ht="12.75">
      <c r="A196" s="3" t="str">
        <f ca="1">'ronde 2'!C46&amp;'ronde 2'!E46</f>
        <v/>
      </c>
      <c r="B196" s="49">
        <f>'ronde 2'!G46</f>
        <v>0</v>
      </c>
      <c r="C196" s="49" t="str">
        <f t="shared" si="4"/>
        <v/>
      </c>
      <c r="D196" s="49" t="str">
        <f t="shared" si="5"/>
        <v/>
      </c>
    </row>
    <row r="197" spans="1:4" ht="12.75">
      <c r="A197" s="3" t="str">
        <f ca="1">'ronde 2'!C47&amp;'ronde 2'!E47</f>
        <v/>
      </c>
      <c r="B197" s="49">
        <f>'ronde 2'!G47</f>
        <v>0</v>
      </c>
      <c r="C197" s="49" t="str">
        <f t="shared" si="4"/>
        <v/>
      </c>
      <c r="D197" s="49" t="str">
        <f t="shared" si="5"/>
        <v/>
      </c>
    </row>
    <row r="198" spans="1:4" ht="12.75">
      <c r="A198" s="3" t="str">
        <f ca="1">'ronde 2'!C48&amp;'ronde 2'!E48</f>
        <v/>
      </c>
      <c r="B198" s="49">
        <f>'ronde 2'!G48</f>
        <v>0</v>
      </c>
      <c r="C198" s="49" t="str">
        <f t="shared" si="4"/>
        <v/>
      </c>
      <c r="D198" s="49" t="str">
        <f t="shared" si="5"/>
        <v/>
      </c>
    </row>
    <row r="199" spans="1:4" ht="12.75">
      <c r="A199" s="3" t="str">
        <f ca="1">'ronde 2'!C49&amp;'ronde 2'!E49</f>
        <v/>
      </c>
      <c r="B199" s="49">
        <f>'ronde 2'!G49</f>
        <v>0</v>
      </c>
      <c r="C199" s="49" t="str">
        <f t="shared" si="4"/>
        <v/>
      </c>
      <c r="D199" s="49" t="str">
        <f t="shared" si="5"/>
        <v/>
      </c>
    </row>
    <row r="200" spans="1:4" ht="12.75">
      <c r="A200" s="3" t="str">
        <f ca="1">'ronde 2'!C50&amp;'ronde 2'!E50</f>
        <v/>
      </c>
      <c r="B200" s="49">
        <f>'ronde 2'!G50</f>
        <v>0</v>
      </c>
      <c r="C200" s="49" t="str">
        <f t="shared" si="4"/>
        <v/>
      </c>
      <c r="D200" s="49" t="str">
        <f t="shared" si="5"/>
        <v/>
      </c>
    </row>
    <row r="201" spans="1:4" ht="12.75">
      <c r="A201" s="3" t="str">
        <f ca="1">'ronde 2'!C51&amp;'ronde 2'!E51</f>
        <v/>
      </c>
      <c r="B201" s="49">
        <f>'ronde 2'!G51</f>
        <v>0</v>
      </c>
      <c r="C201" s="49" t="str">
        <f t="shared" si="4"/>
        <v/>
      </c>
      <c r="D201" s="49" t="str">
        <f t="shared" si="5"/>
        <v/>
      </c>
    </row>
    <row r="202" spans="1:4" ht="12.75">
      <c r="A202" s="3" t="str">
        <f ca="1">'ronde 2'!C52&amp;'ronde 2'!E52</f>
        <v/>
      </c>
      <c r="B202" s="49">
        <f>'ronde 2'!G52</f>
        <v>0</v>
      </c>
      <c r="C202" s="49" t="str">
        <f t="shared" si="4"/>
        <v/>
      </c>
      <c r="D202" s="49" t="str">
        <f t="shared" si="5"/>
        <v/>
      </c>
    </row>
    <row r="203" spans="1:4" ht="12.75">
      <c r="A203" s="3" t="str">
        <f ca="1">'ronde 2'!C53&amp;'ronde 2'!E53</f>
        <v/>
      </c>
      <c r="B203" s="49">
        <f>'ronde 2'!G53</f>
        <v>0</v>
      </c>
      <c r="C203" s="49" t="str">
        <f t="shared" si="4"/>
        <v/>
      </c>
      <c r="D203" s="49" t="str">
        <f t="shared" si="5"/>
        <v/>
      </c>
    </row>
    <row r="204" spans="1:4" ht="12.75">
      <c r="A204" s="3" t="str">
        <f ca="1">'ronde 2'!C54&amp;'ronde 2'!E54</f>
        <v/>
      </c>
      <c r="B204" s="49">
        <f>'ronde 2'!G54</f>
        <v>0</v>
      </c>
      <c r="C204" s="49" t="str">
        <f t="shared" si="4"/>
        <v/>
      </c>
      <c r="D204" s="49" t="str">
        <f t="shared" si="5"/>
        <v/>
      </c>
    </row>
    <row r="205" spans="1:4" ht="12.75">
      <c r="A205" s="3" t="str">
        <f ca="1">'ronde 2'!C55&amp;'ronde 2'!E55</f>
        <v/>
      </c>
      <c r="B205" s="49">
        <f>'ronde 2'!G55</f>
        <v>0</v>
      </c>
      <c r="C205" s="49" t="str">
        <f t="shared" si="4"/>
        <v/>
      </c>
      <c r="D205" s="49" t="str">
        <f t="shared" si="5"/>
        <v/>
      </c>
    </row>
    <row r="206" spans="1:4" ht="12.75">
      <c r="A206" s="3" t="str">
        <f ca="1">'ronde 2'!C56&amp;'ronde 2'!E56</f>
        <v/>
      </c>
      <c r="B206" s="49">
        <f>'ronde 2'!G56</f>
        <v>0</v>
      </c>
      <c r="C206" s="49" t="str">
        <f t="shared" si="4"/>
        <v/>
      </c>
      <c r="D206" s="49" t="str">
        <f t="shared" si="5"/>
        <v/>
      </c>
    </row>
    <row r="207" spans="1:4" ht="12.75">
      <c r="A207" s="3" t="str">
        <f ca="1">'ronde 2'!C57&amp;'ronde 2'!E57</f>
        <v/>
      </c>
      <c r="B207" s="49">
        <f>'ronde 2'!G57</f>
        <v>0</v>
      </c>
      <c r="C207" s="49" t="str">
        <f t="shared" si="4"/>
        <v/>
      </c>
      <c r="D207" s="49" t="str">
        <f t="shared" si="5"/>
        <v/>
      </c>
    </row>
    <row r="208" spans="1:4" ht="12.75">
      <c r="A208" s="3" t="str">
        <f ca="1">'ronde 2'!C58&amp;'ronde 2'!E58</f>
        <v/>
      </c>
      <c r="B208" s="49">
        <f>'ronde 2'!G58</f>
        <v>0</v>
      </c>
      <c r="C208" s="49" t="str">
        <f t="shared" si="4"/>
        <v/>
      </c>
      <c r="D208" s="49" t="str">
        <f t="shared" si="5"/>
        <v/>
      </c>
    </row>
    <row r="209" spans="1:4" ht="12.75">
      <c r="A209" s="3" t="str">
        <f ca="1">'ronde 2'!C59&amp;'ronde 2'!E59</f>
        <v/>
      </c>
      <c r="B209" s="49">
        <f>'ronde 2'!G59</f>
        <v>0</v>
      </c>
      <c r="C209" s="49" t="str">
        <f t="shared" si="4"/>
        <v/>
      </c>
      <c r="D209" s="49" t="str">
        <f t="shared" si="5"/>
        <v/>
      </c>
    </row>
    <row r="210" spans="1:4" ht="12.75">
      <c r="A210" s="3" t="str">
        <f ca="1">'ronde 2'!C60&amp;'ronde 2'!E60</f>
        <v/>
      </c>
      <c r="B210" s="49">
        <f>'ronde 2'!G60</f>
        <v>0</v>
      </c>
      <c r="C210" s="49" t="str">
        <f t="shared" si="4"/>
        <v/>
      </c>
      <c r="D210" s="49" t="str">
        <f t="shared" si="5"/>
        <v/>
      </c>
    </row>
    <row r="211" spans="1:4" ht="12.75">
      <c r="A211" s="3" t="str">
        <f ca="1">'ronde 2'!C61&amp;'ronde 2'!E61</f>
        <v/>
      </c>
      <c r="B211" s="49">
        <f>'ronde 2'!G61</f>
        <v>0</v>
      </c>
      <c r="C211" s="49" t="str">
        <f t="shared" si="4"/>
        <v/>
      </c>
      <c r="D211" s="49" t="str">
        <f t="shared" si="5"/>
        <v/>
      </c>
    </row>
    <row r="212" spans="1:4" ht="12.75">
      <c r="A212" s="3" t="str">
        <f ca="1">'ronde 2'!C62&amp;'ronde 2'!E62</f>
        <v/>
      </c>
      <c r="B212" s="49">
        <f>'ronde 2'!G62</f>
        <v>0</v>
      </c>
      <c r="C212" s="49" t="str">
        <f t="shared" si="4"/>
        <v/>
      </c>
      <c r="D212" s="49" t="str">
        <f t="shared" si="5"/>
        <v/>
      </c>
    </row>
    <row r="213" spans="1:4" ht="12.75">
      <c r="A213" s="3" t="str">
        <f ca="1">'ronde 2'!C63&amp;'ronde 2'!E63</f>
        <v/>
      </c>
      <c r="B213" s="49">
        <f>'ronde 2'!G63</f>
        <v>0</v>
      </c>
      <c r="C213" s="49" t="str">
        <f t="shared" si="4"/>
        <v/>
      </c>
      <c r="D213" s="49" t="str">
        <f t="shared" si="5"/>
        <v/>
      </c>
    </row>
    <row r="214" spans="1:4" ht="12.75">
      <c r="A214" s="3" t="str">
        <f ca="1">'ronde 2'!C64&amp;'ronde 2'!E64</f>
        <v/>
      </c>
      <c r="B214" s="49">
        <f>'ronde 2'!G64</f>
        <v>0</v>
      </c>
      <c r="C214" s="49" t="str">
        <f t="shared" si="4"/>
        <v/>
      </c>
      <c r="D214" s="49" t="str">
        <f t="shared" si="5"/>
        <v/>
      </c>
    </row>
    <row r="215" spans="1:4" ht="12.75">
      <c r="A215" s="3" t="str">
        <f ca="1">'ronde 2'!C65&amp;'ronde 2'!E65</f>
        <v/>
      </c>
      <c r="B215" s="49">
        <f>'ronde 2'!G65</f>
        <v>0</v>
      </c>
      <c r="C215" s="49" t="str">
        <f t="shared" si="4"/>
        <v/>
      </c>
      <c r="D215" s="49" t="str">
        <f t="shared" si="5"/>
        <v/>
      </c>
    </row>
    <row r="216" spans="1:4" ht="12.75">
      <c r="A216" s="3" t="str">
        <f ca="1">'ronde 2'!C66&amp;'ronde 2'!E66</f>
        <v/>
      </c>
      <c r="B216" s="49">
        <f>'ronde 2'!G66</f>
        <v>0</v>
      </c>
      <c r="C216" s="49" t="str">
        <f t="shared" si="4"/>
        <v/>
      </c>
      <c r="D216" s="49" t="str">
        <f t="shared" si="5"/>
        <v/>
      </c>
    </row>
    <row r="217" spans="1:4" ht="12.75">
      <c r="A217" s="3" t="str">
        <f ca="1">'ronde 2'!C67&amp;'ronde 2'!E67</f>
        <v/>
      </c>
      <c r="B217" s="49">
        <f>'ronde 2'!G67</f>
        <v>0</v>
      </c>
      <c r="C217" s="49" t="str">
        <f aca="true" t="shared" si="6" ref="C217:C256">IF(B217=0,"",IF(B217=1,1,IF(B217=3,0.5,0)))</f>
        <v/>
      </c>
      <c r="D217" s="49" t="str">
        <f aca="true" t="shared" si="7" ref="D217:D256">IF(B217=0,"",IF(B217=1,0,IF(B217=3,0.5,1)))</f>
        <v/>
      </c>
    </row>
    <row r="218" spans="1:4" ht="12.75">
      <c r="A218" s="3" t="str">
        <f ca="1">'ronde 2'!C68&amp;'ronde 2'!E68</f>
        <v/>
      </c>
      <c r="B218" s="49">
        <f>'ronde 2'!G68</f>
        <v>0</v>
      </c>
      <c r="C218" s="49" t="str">
        <f t="shared" si="6"/>
        <v/>
      </c>
      <c r="D218" s="49" t="str">
        <f t="shared" si="7"/>
        <v/>
      </c>
    </row>
    <row r="219" spans="1:4" ht="12.75">
      <c r="A219" s="3" t="str">
        <f ca="1">'ronde 2'!C69&amp;'ronde 2'!E69</f>
        <v/>
      </c>
      <c r="B219" s="49">
        <f>'ronde 2'!G69</f>
        <v>0</v>
      </c>
      <c r="C219" s="49" t="str">
        <f t="shared" si="6"/>
        <v/>
      </c>
      <c r="D219" s="49" t="str">
        <f t="shared" si="7"/>
        <v/>
      </c>
    </row>
    <row r="220" spans="1:4" ht="12.75">
      <c r="A220" s="3" t="str">
        <f ca="1">'ronde 2'!C70&amp;'ronde 2'!E70</f>
        <v/>
      </c>
      <c r="B220" s="49">
        <f>'ronde 2'!G70</f>
        <v>0</v>
      </c>
      <c r="C220" s="49" t="str">
        <f t="shared" si="6"/>
        <v/>
      </c>
      <c r="D220" s="49" t="str">
        <f t="shared" si="7"/>
        <v/>
      </c>
    </row>
    <row r="221" spans="1:4" ht="12.75">
      <c r="A221" s="3" t="str">
        <f ca="1">'ronde 2'!C71&amp;'ronde 2'!E71</f>
        <v/>
      </c>
      <c r="B221" s="49">
        <f>'ronde 2'!G71</f>
        <v>0</v>
      </c>
      <c r="C221" s="49" t="str">
        <f t="shared" si="6"/>
        <v/>
      </c>
      <c r="D221" s="49" t="str">
        <f t="shared" si="7"/>
        <v/>
      </c>
    </row>
    <row r="222" spans="1:4" ht="12.75">
      <c r="A222" s="3" t="str">
        <f ca="1">'ronde 2'!C72&amp;'ronde 2'!E72</f>
        <v/>
      </c>
      <c r="B222" s="49">
        <f>'ronde 2'!G72</f>
        <v>0</v>
      </c>
      <c r="C222" s="49" t="str">
        <f t="shared" si="6"/>
        <v/>
      </c>
      <c r="D222" s="49" t="str">
        <f t="shared" si="7"/>
        <v/>
      </c>
    </row>
    <row r="223" spans="1:4" ht="12.75">
      <c r="A223" s="3" t="str">
        <f ca="1">'ronde 2'!C73&amp;'ronde 2'!E73</f>
        <v/>
      </c>
      <c r="B223" s="49">
        <f>'ronde 2'!G73</f>
        <v>0</v>
      </c>
      <c r="C223" s="49" t="str">
        <f t="shared" si="6"/>
        <v/>
      </c>
      <c r="D223" s="49" t="str">
        <f t="shared" si="7"/>
        <v/>
      </c>
    </row>
    <row r="224" spans="1:4" ht="12.75">
      <c r="A224" s="3" t="str">
        <f ca="1">'ronde 2'!C74&amp;'ronde 2'!E74</f>
        <v/>
      </c>
      <c r="B224" s="49">
        <f>'ronde 2'!G74</f>
        <v>0</v>
      </c>
      <c r="C224" s="49" t="str">
        <f t="shared" si="6"/>
        <v/>
      </c>
      <c r="D224" s="49" t="str">
        <f t="shared" si="7"/>
        <v/>
      </c>
    </row>
    <row r="225" spans="1:4" ht="12.75">
      <c r="A225" s="3" t="str">
        <f ca="1">'ronde 2'!C75&amp;'ronde 2'!E75</f>
        <v/>
      </c>
      <c r="B225" s="49">
        <f>'ronde 2'!G75</f>
        <v>0</v>
      </c>
      <c r="C225" s="49" t="str">
        <f t="shared" si="6"/>
        <v/>
      </c>
      <c r="D225" s="49" t="str">
        <f t="shared" si="7"/>
        <v/>
      </c>
    </row>
    <row r="226" spans="1:4" ht="12.75">
      <c r="A226" s="3" t="str">
        <f ca="1">'ronde 2'!C76&amp;'ronde 2'!E76</f>
        <v/>
      </c>
      <c r="B226" s="49">
        <f>'ronde 2'!G76</f>
        <v>0</v>
      </c>
      <c r="C226" s="49" t="str">
        <f t="shared" si="6"/>
        <v/>
      </c>
      <c r="D226" s="49" t="str">
        <f t="shared" si="7"/>
        <v/>
      </c>
    </row>
    <row r="227" spans="1:4" ht="12.75">
      <c r="A227" s="3" t="str">
        <f ca="1">'ronde 2'!C77&amp;'ronde 2'!E77</f>
        <v/>
      </c>
      <c r="B227" s="49">
        <f>'ronde 2'!G77</f>
        <v>0</v>
      </c>
      <c r="C227" s="49" t="str">
        <f t="shared" si="6"/>
        <v/>
      </c>
      <c r="D227" s="49" t="str">
        <f t="shared" si="7"/>
        <v/>
      </c>
    </row>
    <row r="228" spans="1:4" ht="12.75">
      <c r="A228" s="3" t="str">
        <f ca="1">'ronde 2'!C78&amp;'ronde 2'!E78</f>
        <v/>
      </c>
      <c r="B228" s="49">
        <f>'ronde 2'!G78</f>
        <v>0</v>
      </c>
      <c r="C228" s="49" t="str">
        <f t="shared" si="6"/>
        <v/>
      </c>
      <c r="D228" s="49" t="str">
        <f t="shared" si="7"/>
        <v/>
      </c>
    </row>
    <row r="229" spans="1:4" ht="12.75">
      <c r="A229" s="3" t="str">
        <f ca="1">'ronde 2'!C79&amp;'ronde 2'!E79</f>
        <v/>
      </c>
      <c r="B229" s="49">
        <f>'ronde 2'!G79</f>
        <v>0</v>
      </c>
      <c r="C229" s="49" t="str">
        <f t="shared" si="6"/>
        <v/>
      </c>
      <c r="D229" s="49" t="str">
        <f t="shared" si="7"/>
        <v/>
      </c>
    </row>
    <row r="230" spans="1:4" ht="12.75">
      <c r="A230" s="3" t="str">
        <f ca="1">'ronde 2'!C80&amp;'ronde 2'!E80</f>
        <v/>
      </c>
      <c r="B230" s="49">
        <f>'ronde 2'!G80</f>
        <v>0</v>
      </c>
      <c r="C230" s="49" t="str">
        <f t="shared" si="6"/>
        <v/>
      </c>
      <c r="D230" s="49" t="str">
        <f t="shared" si="7"/>
        <v/>
      </c>
    </row>
    <row r="231" spans="1:4" ht="12.75">
      <c r="A231" s="3" t="str">
        <f ca="1">'ronde 2'!C81&amp;'ronde 2'!E81</f>
        <v/>
      </c>
      <c r="B231" s="49">
        <f>'ronde 2'!G81</f>
        <v>0</v>
      </c>
      <c r="C231" s="49" t="str">
        <f t="shared" si="6"/>
        <v/>
      </c>
      <c r="D231" s="49" t="str">
        <f t="shared" si="7"/>
        <v/>
      </c>
    </row>
    <row r="232" spans="1:4" ht="12.75">
      <c r="A232" s="3" t="str">
        <f ca="1">'ronde 2'!C82&amp;'ronde 2'!E82</f>
        <v/>
      </c>
      <c r="B232" s="49">
        <f>'ronde 2'!G82</f>
        <v>0</v>
      </c>
      <c r="C232" s="49" t="str">
        <f t="shared" si="6"/>
        <v/>
      </c>
      <c r="D232" s="49" t="str">
        <f t="shared" si="7"/>
        <v/>
      </c>
    </row>
    <row r="233" spans="1:4" ht="12.75">
      <c r="A233" s="3" t="str">
        <f ca="1">'ronde 2'!C83&amp;'ronde 2'!E83</f>
        <v/>
      </c>
      <c r="B233" s="49">
        <f>'ronde 2'!G83</f>
        <v>0</v>
      </c>
      <c r="C233" s="49" t="str">
        <f t="shared" si="6"/>
        <v/>
      </c>
      <c r="D233" s="49" t="str">
        <f t="shared" si="7"/>
        <v/>
      </c>
    </row>
    <row r="234" spans="1:4" ht="12.75">
      <c r="A234" s="3" t="str">
        <f ca="1">'ronde 2'!C84&amp;'ronde 2'!E84</f>
        <v/>
      </c>
      <c r="B234" s="49">
        <f>'ronde 2'!G84</f>
        <v>0</v>
      </c>
      <c r="C234" s="49" t="str">
        <f t="shared" si="6"/>
        <v/>
      </c>
      <c r="D234" s="49" t="str">
        <f t="shared" si="7"/>
        <v/>
      </c>
    </row>
    <row r="235" spans="1:4" ht="12.75">
      <c r="A235" s="3" t="str">
        <f ca="1">'ronde 2'!C85&amp;'ronde 2'!E85</f>
        <v/>
      </c>
      <c r="B235" s="49">
        <f>'ronde 2'!G85</f>
        <v>0</v>
      </c>
      <c r="C235" s="49" t="str">
        <f t="shared" si="6"/>
        <v/>
      </c>
      <c r="D235" s="49" t="str">
        <f t="shared" si="7"/>
        <v/>
      </c>
    </row>
    <row r="236" spans="1:4" ht="12.75">
      <c r="A236" s="3" t="str">
        <f ca="1">'ronde 2'!C86&amp;'ronde 2'!E86</f>
        <v/>
      </c>
      <c r="B236" s="49">
        <f>'ronde 2'!G86</f>
        <v>0</v>
      </c>
      <c r="C236" s="49" t="str">
        <f t="shared" si="6"/>
        <v/>
      </c>
      <c r="D236" s="49" t="str">
        <f t="shared" si="7"/>
        <v/>
      </c>
    </row>
    <row r="237" spans="1:4" ht="12.75">
      <c r="A237" s="3" t="str">
        <f ca="1">'ronde 2'!C87&amp;'ronde 2'!E87</f>
        <v/>
      </c>
      <c r="B237" s="49">
        <f>'ronde 2'!G87</f>
        <v>0</v>
      </c>
      <c r="C237" s="49" t="str">
        <f t="shared" si="6"/>
        <v/>
      </c>
      <c r="D237" s="49" t="str">
        <f t="shared" si="7"/>
        <v/>
      </c>
    </row>
    <row r="238" spans="1:4" ht="12.75">
      <c r="A238" s="3" t="str">
        <f ca="1">'ronde 2'!C88&amp;'ronde 2'!E88</f>
        <v/>
      </c>
      <c r="B238" s="49">
        <f>'ronde 2'!G88</f>
        <v>0</v>
      </c>
      <c r="C238" s="49" t="str">
        <f t="shared" si="6"/>
        <v/>
      </c>
      <c r="D238" s="49" t="str">
        <f t="shared" si="7"/>
        <v/>
      </c>
    </row>
    <row r="239" spans="1:4" ht="12.75">
      <c r="A239" s="3" t="str">
        <f ca="1">'ronde 2'!C89&amp;'ronde 2'!E89</f>
        <v/>
      </c>
      <c r="B239" s="49">
        <f>'ronde 2'!G89</f>
        <v>0</v>
      </c>
      <c r="C239" s="49" t="str">
        <f t="shared" si="6"/>
        <v/>
      </c>
      <c r="D239" s="49" t="str">
        <f t="shared" si="7"/>
        <v/>
      </c>
    </row>
    <row r="240" spans="1:4" ht="12.75">
      <c r="A240" s="3" t="str">
        <f ca="1">'ronde 2'!C90&amp;'ronde 2'!E90</f>
        <v/>
      </c>
      <c r="B240" s="49">
        <f>'ronde 2'!G90</f>
        <v>0</v>
      </c>
      <c r="C240" s="49" t="str">
        <f t="shared" si="6"/>
        <v/>
      </c>
      <c r="D240" s="49" t="str">
        <f t="shared" si="7"/>
        <v/>
      </c>
    </row>
    <row r="241" spans="1:4" ht="12.75">
      <c r="A241" s="3" t="str">
        <f ca="1">'ronde 2'!C91&amp;'ronde 2'!E91</f>
        <v/>
      </c>
      <c r="B241" s="49">
        <f>'ronde 2'!G91</f>
        <v>0</v>
      </c>
      <c r="C241" s="49" t="str">
        <f t="shared" si="6"/>
        <v/>
      </c>
      <c r="D241" s="49" t="str">
        <f t="shared" si="7"/>
        <v/>
      </c>
    </row>
    <row r="242" spans="1:4" ht="12.75">
      <c r="A242" s="3" t="str">
        <f ca="1">'ronde 2'!C92&amp;'ronde 2'!E92</f>
        <v/>
      </c>
      <c r="B242" s="49">
        <f>'ronde 2'!G92</f>
        <v>0</v>
      </c>
      <c r="C242" s="49" t="str">
        <f t="shared" si="6"/>
        <v/>
      </c>
      <c r="D242" s="49" t="str">
        <f t="shared" si="7"/>
        <v/>
      </c>
    </row>
    <row r="243" spans="1:4" ht="12.75">
      <c r="A243" s="3" t="str">
        <f ca="1">'ronde 2'!C93&amp;'ronde 2'!E93</f>
        <v/>
      </c>
      <c r="B243" s="49">
        <f>'ronde 2'!G93</f>
        <v>0</v>
      </c>
      <c r="C243" s="49" t="str">
        <f t="shared" si="6"/>
        <v/>
      </c>
      <c r="D243" s="49" t="str">
        <f t="shared" si="7"/>
        <v/>
      </c>
    </row>
    <row r="244" spans="1:4" ht="12.75">
      <c r="A244" s="3" t="str">
        <f ca="1">'ronde 2'!C94&amp;'ronde 2'!E94</f>
        <v/>
      </c>
      <c r="B244" s="49">
        <f>'ronde 2'!G94</f>
        <v>0</v>
      </c>
      <c r="C244" s="49" t="str">
        <f t="shared" si="6"/>
        <v/>
      </c>
      <c r="D244" s="49" t="str">
        <f t="shared" si="7"/>
        <v/>
      </c>
    </row>
    <row r="245" spans="1:4" ht="12.75">
      <c r="A245" s="3" t="str">
        <f ca="1">'ronde 2'!C95&amp;'ronde 2'!E95</f>
        <v/>
      </c>
      <c r="B245" s="49">
        <f>'ronde 2'!G95</f>
        <v>0</v>
      </c>
      <c r="C245" s="49" t="str">
        <f t="shared" si="6"/>
        <v/>
      </c>
      <c r="D245" s="49" t="str">
        <f t="shared" si="7"/>
        <v/>
      </c>
    </row>
    <row r="246" spans="1:4" ht="12.75">
      <c r="A246" s="3" t="str">
        <f ca="1">'ronde 2'!C96&amp;'ronde 2'!E96</f>
        <v/>
      </c>
      <c r="B246" s="49">
        <f>'ronde 2'!G96</f>
        <v>0</v>
      </c>
      <c r="C246" s="49" t="str">
        <f t="shared" si="6"/>
        <v/>
      </c>
      <c r="D246" s="49" t="str">
        <f t="shared" si="7"/>
        <v/>
      </c>
    </row>
    <row r="247" spans="1:4" ht="12.75">
      <c r="A247" s="3" t="str">
        <f ca="1">'ronde 2'!C97&amp;'ronde 2'!E97</f>
        <v/>
      </c>
      <c r="B247" s="49">
        <f>'ronde 2'!G97</f>
        <v>0</v>
      </c>
      <c r="C247" s="49" t="str">
        <f t="shared" si="6"/>
        <v/>
      </c>
      <c r="D247" s="49" t="str">
        <f t="shared" si="7"/>
        <v/>
      </c>
    </row>
    <row r="248" spans="1:4" ht="12.75">
      <c r="A248" s="3" t="str">
        <f ca="1">'ronde 2'!C98&amp;'ronde 2'!E98</f>
        <v/>
      </c>
      <c r="B248" s="49">
        <f>'ronde 2'!G98</f>
        <v>0</v>
      </c>
      <c r="C248" s="49" t="str">
        <f t="shared" si="6"/>
        <v/>
      </c>
      <c r="D248" s="49" t="str">
        <f t="shared" si="7"/>
        <v/>
      </c>
    </row>
    <row r="249" spans="1:4" ht="12.75">
      <c r="A249" s="3" t="str">
        <f ca="1">'ronde 2'!C99&amp;'ronde 2'!E99</f>
        <v/>
      </c>
      <c r="B249" s="49">
        <f>'ronde 2'!G99</f>
        <v>0</v>
      </c>
      <c r="C249" s="49" t="str">
        <f t="shared" si="6"/>
        <v/>
      </c>
      <c r="D249" s="49" t="str">
        <f t="shared" si="7"/>
        <v/>
      </c>
    </row>
    <row r="250" spans="1:4" ht="12.75">
      <c r="A250" s="3" t="str">
        <f ca="1">'ronde 2'!C100&amp;'ronde 2'!E100</f>
        <v/>
      </c>
      <c r="B250" s="49">
        <f>'ronde 2'!G100</f>
        <v>0</v>
      </c>
      <c r="C250" s="49" t="str">
        <f t="shared" si="6"/>
        <v/>
      </c>
      <c r="D250" s="49" t="str">
        <f t="shared" si="7"/>
        <v/>
      </c>
    </row>
    <row r="251" spans="1:4" ht="12.75">
      <c r="A251" s="3" t="str">
        <f ca="1">'ronde 2'!C101&amp;'ronde 2'!E101</f>
        <v/>
      </c>
      <c r="B251" s="49">
        <f>'ronde 2'!G101</f>
        <v>0</v>
      </c>
      <c r="C251" s="49" t="str">
        <f t="shared" si="6"/>
        <v/>
      </c>
      <c r="D251" s="49" t="str">
        <f t="shared" si="7"/>
        <v/>
      </c>
    </row>
    <row r="252" spans="1:4" ht="12.75">
      <c r="A252" s="3" t="str">
        <f ca="1">'ronde 2'!C102&amp;'ronde 2'!E102</f>
        <v/>
      </c>
      <c r="B252" s="49">
        <f>'ronde 2'!G102</f>
        <v>0</v>
      </c>
      <c r="C252" s="49" t="str">
        <f t="shared" si="6"/>
        <v/>
      </c>
      <c r="D252" s="49" t="str">
        <f t="shared" si="7"/>
        <v/>
      </c>
    </row>
    <row r="253" spans="1:4" ht="12.75">
      <c r="A253" s="3" t="str">
        <f ca="1">'ronde 2'!C103&amp;'ronde 2'!E103</f>
        <v/>
      </c>
      <c r="B253" s="49">
        <f>'ronde 2'!G103</f>
        <v>0</v>
      </c>
      <c r="C253" s="49" t="str">
        <f t="shared" si="6"/>
        <v/>
      </c>
      <c r="D253" s="49" t="str">
        <f t="shared" si="7"/>
        <v/>
      </c>
    </row>
    <row r="254" spans="1:4" ht="12.75">
      <c r="A254" s="3" t="str">
        <f ca="1">'ronde 2'!C104&amp;'ronde 2'!E104</f>
        <v/>
      </c>
      <c r="B254" s="49">
        <f>'ronde 2'!G104</f>
        <v>0</v>
      </c>
      <c r="C254" s="49" t="str">
        <f t="shared" si="6"/>
        <v/>
      </c>
      <c r="D254" s="49" t="str">
        <f t="shared" si="7"/>
        <v/>
      </c>
    </row>
    <row r="255" spans="1:4" ht="12.75">
      <c r="A255" s="3" t="str">
        <f ca="1">'ronde 2'!C105&amp;'ronde 2'!E105</f>
        <v/>
      </c>
      <c r="B255" s="49">
        <f>'ronde 2'!G105</f>
        <v>0</v>
      </c>
      <c r="C255" s="49" t="str">
        <f t="shared" si="6"/>
        <v/>
      </c>
      <c r="D255" s="49" t="str">
        <f t="shared" si="7"/>
        <v/>
      </c>
    </row>
    <row r="256" spans="1:4" ht="12.75">
      <c r="A256" s="3" t="str">
        <f ca="1">'ronde 2'!C106&amp;'ronde 2'!E106</f>
        <v/>
      </c>
      <c r="B256" s="49">
        <f>'ronde 2'!G106</f>
        <v>0</v>
      </c>
      <c r="C256" s="49" t="str">
        <f t="shared" si="6"/>
        <v/>
      </c>
      <c r="D256" s="49" t="str">
        <f t="shared" si="7"/>
        <v/>
      </c>
    </row>
    <row r="301" spans="1:2" ht="12.75">
      <c r="A301" s="4" t="s">
        <v>46</v>
      </c>
      <c r="B301" s="49"/>
    </row>
    <row r="302" spans="1:4" ht="12.75">
      <c r="A302" s="3" t="str">
        <f ca="1">'ronde 3'!C2&amp;'ronde 3'!E2</f>
        <v/>
      </c>
      <c r="B302" s="49">
        <f>'ronde 3'!G2</f>
        <v>0</v>
      </c>
      <c r="C302" s="49" t="str">
        <f>IF(B302=0,"",IF(B302=1,1,IF(B302=3,0.5,0)))</f>
        <v/>
      </c>
      <c r="D302" s="49" t="str">
        <f>IF(B302=0,"",IF(B302=1,0,IF(B302=3,0.5,1)))</f>
        <v/>
      </c>
    </row>
    <row r="303" spans="1:4" ht="12.75">
      <c r="A303" s="3" t="str">
        <f ca="1">'ronde 3'!C3&amp;'ronde 3'!E3</f>
        <v/>
      </c>
      <c r="B303" s="49">
        <f>'ronde 3'!G3</f>
        <v>0</v>
      </c>
      <c r="C303" s="49" t="str">
        <f aca="true" t="shared" si="8" ref="C303:C366">IF(B303=0,"",IF(B303=1,1,IF(B303=3,0.5,0)))</f>
        <v/>
      </c>
      <c r="D303" s="49" t="str">
        <f aca="true" t="shared" si="9" ref="D303:D366">IF(B303=0,"",IF(B303=1,0,IF(B303=3,0.5,1)))</f>
        <v/>
      </c>
    </row>
    <row r="304" spans="1:4" ht="12.75">
      <c r="A304" s="3" t="str">
        <f ca="1">'ronde 3'!C4&amp;'ronde 3'!E4</f>
        <v/>
      </c>
      <c r="B304" s="49">
        <f>'ronde 3'!G4</f>
        <v>0</v>
      </c>
      <c r="C304" s="49" t="str">
        <f t="shared" si="8"/>
        <v/>
      </c>
      <c r="D304" s="49" t="str">
        <f t="shared" si="9"/>
        <v/>
      </c>
    </row>
    <row r="305" spans="1:4" ht="12.75">
      <c r="A305" s="3" t="str">
        <f ca="1">'ronde 3'!C5&amp;'ronde 3'!E5</f>
        <v/>
      </c>
      <c r="B305" s="49">
        <f>'ronde 3'!G5</f>
        <v>0</v>
      </c>
      <c r="C305" s="49" t="str">
        <f t="shared" si="8"/>
        <v/>
      </c>
      <c r="D305" s="49" t="str">
        <f t="shared" si="9"/>
        <v/>
      </c>
    </row>
    <row r="306" spans="1:4" ht="12.75">
      <c r="A306" s="3" t="str">
        <f ca="1">'ronde 3'!C6&amp;'ronde 3'!E6</f>
        <v/>
      </c>
      <c r="B306" s="49">
        <f>'ronde 3'!G6</f>
        <v>0</v>
      </c>
      <c r="C306" s="49" t="str">
        <f t="shared" si="8"/>
        <v/>
      </c>
      <c r="D306" s="49" t="str">
        <f t="shared" si="9"/>
        <v/>
      </c>
    </row>
    <row r="307" spans="1:4" ht="12.75">
      <c r="A307" s="3" t="str">
        <f ca="1">'ronde 3'!C7&amp;'ronde 3'!E7</f>
        <v/>
      </c>
      <c r="B307" s="49">
        <f>'ronde 3'!G7</f>
        <v>0</v>
      </c>
      <c r="C307" s="49" t="str">
        <f t="shared" si="8"/>
        <v/>
      </c>
      <c r="D307" s="49" t="str">
        <f t="shared" si="9"/>
        <v/>
      </c>
    </row>
    <row r="308" spans="1:4" ht="12.75">
      <c r="A308" s="3" t="str">
        <f ca="1">'ronde 3'!C8&amp;'ronde 3'!E8</f>
        <v/>
      </c>
      <c r="B308" s="49">
        <f>'ronde 3'!G8</f>
        <v>0</v>
      </c>
      <c r="C308" s="49" t="str">
        <f t="shared" si="8"/>
        <v/>
      </c>
      <c r="D308" s="49" t="str">
        <f t="shared" si="9"/>
        <v/>
      </c>
    </row>
    <row r="309" spans="1:4" ht="12.75">
      <c r="A309" s="3" t="str">
        <f ca="1">'ronde 3'!C9&amp;'ronde 3'!E9</f>
        <v/>
      </c>
      <c r="B309" s="49">
        <f>'ronde 3'!G9</f>
        <v>0</v>
      </c>
      <c r="C309" s="49" t="str">
        <f t="shared" si="8"/>
        <v/>
      </c>
      <c r="D309" s="49" t="str">
        <f t="shared" si="9"/>
        <v/>
      </c>
    </row>
    <row r="310" spans="1:4" ht="12.75">
      <c r="A310" s="3" t="str">
        <f ca="1">'ronde 3'!C10&amp;'ronde 3'!E10</f>
        <v/>
      </c>
      <c r="B310" s="49">
        <f>'ronde 3'!G10</f>
        <v>0</v>
      </c>
      <c r="C310" s="49" t="str">
        <f t="shared" si="8"/>
        <v/>
      </c>
      <c r="D310" s="49" t="str">
        <f t="shared" si="9"/>
        <v/>
      </c>
    </row>
    <row r="311" spans="1:4" ht="12.75">
      <c r="A311" s="3" t="str">
        <f ca="1">'ronde 3'!C11&amp;'ronde 3'!E11</f>
        <v/>
      </c>
      <c r="B311" s="49">
        <f>'ronde 3'!G11</f>
        <v>0</v>
      </c>
      <c r="C311" s="49" t="str">
        <f t="shared" si="8"/>
        <v/>
      </c>
      <c r="D311" s="49" t="str">
        <f t="shared" si="9"/>
        <v/>
      </c>
    </row>
    <row r="312" spans="1:4" ht="12.75">
      <c r="A312" s="3" t="str">
        <f ca="1">'ronde 3'!C12&amp;'ronde 3'!E12</f>
        <v/>
      </c>
      <c r="B312" s="49">
        <f>'ronde 3'!G12</f>
        <v>0</v>
      </c>
      <c r="C312" s="49" t="str">
        <f t="shared" si="8"/>
        <v/>
      </c>
      <c r="D312" s="49" t="str">
        <f t="shared" si="9"/>
        <v/>
      </c>
    </row>
    <row r="313" spans="1:4" ht="12.75">
      <c r="A313" s="3" t="str">
        <f ca="1">'ronde 3'!C13&amp;'ronde 3'!E13</f>
        <v/>
      </c>
      <c r="B313" s="49">
        <f>'ronde 3'!G13</f>
        <v>0</v>
      </c>
      <c r="C313" s="49" t="str">
        <f t="shared" si="8"/>
        <v/>
      </c>
      <c r="D313" s="49" t="str">
        <f t="shared" si="9"/>
        <v/>
      </c>
    </row>
    <row r="314" spans="1:4" ht="12.75">
      <c r="A314" s="3" t="str">
        <f ca="1">'ronde 3'!C14&amp;'ronde 3'!E14</f>
        <v/>
      </c>
      <c r="B314" s="49">
        <f>'ronde 3'!G14</f>
        <v>0</v>
      </c>
      <c r="C314" s="49" t="str">
        <f t="shared" si="8"/>
        <v/>
      </c>
      <c r="D314" s="49" t="str">
        <f t="shared" si="9"/>
        <v/>
      </c>
    </row>
    <row r="315" spans="1:4" ht="12.75">
      <c r="A315" s="3" t="str">
        <f ca="1">'ronde 3'!C15&amp;'ronde 3'!E15</f>
        <v/>
      </c>
      <c r="B315" s="49">
        <f>'ronde 3'!G15</f>
        <v>0</v>
      </c>
      <c r="C315" s="49" t="str">
        <f t="shared" si="8"/>
        <v/>
      </c>
      <c r="D315" s="49" t="str">
        <f t="shared" si="9"/>
        <v/>
      </c>
    </row>
    <row r="316" spans="1:4" ht="12.75">
      <c r="A316" s="3" t="str">
        <f ca="1">'ronde 3'!C16&amp;'ronde 3'!E16</f>
        <v/>
      </c>
      <c r="B316" s="49">
        <f>'ronde 3'!G16</f>
        <v>0</v>
      </c>
      <c r="C316" s="49" t="str">
        <f t="shared" si="8"/>
        <v/>
      </c>
      <c r="D316" s="49" t="str">
        <f t="shared" si="9"/>
        <v/>
      </c>
    </row>
    <row r="317" spans="1:4" ht="12.75">
      <c r="A317" s="3" t="str">
        <f ca="1">'ronde 3'!C17&amp;'ronde 3'!E17</f>
        <v/>
      </c>
      <c r="B317" s="49">
        <f>'ronde 3'!G17</f>
        <v>0</v>
      </c>
      <c r="C317" s="49" t="str">
        <f t="shared" si="8"/>
        <v/>
      </c>
      <c r="D317" s="49" t="str">
        <f t="shared" si="9"/>
        <v/>
      </c>
    </row>
    <row r="318" spans="1:4" ht="12.75">
      <c r="A318" s="3" t="str">
        <f ca="1">'ronde 3'!C18&amp;'ronde 3'!E18</f>
        <v/>
      </c>
      <c r="B318" s="49">
        <f>'ronde 3'!G18</f>
        <v>0</v>
      </c>
      <c r="C318" s="49" t="str">
        <f t="shared" si="8"/>
        <v/>
      </c>
      <c r="D318" s="49" t="str">
        <f t="shared" si="9"/>
        <v/>
      </c>
    </row>
    <row r="319" spans="1:4" ht="12.75">
      <c r="A319" s="3" t="str">
        <f ca="1">'ronde 3'!C19&amp;'ronde 3'!E19</f>
        <v/>
      </c>
      <c r="B319" s="49">
        <f>'ronde 3'!G19</f>
        <v>0</v>
      </c>
      <c r="C319" s="49" t="str">
        <f t="shared" si="8"/>
        <v/>
      </c>
      <c r="D319" s="49" t="str">
        <f t="shared" si="9"/>
        <v/>
      </c>
    </row>
    <row r="320" spans="1:4" ht="12.75">
      <c r="A320" s="3" t="str">
        <f ca="1">'ronde 3'!C20&amp;'ronde 3'!E20</f>
        <v/>
      </c>
      <c r="B320" s="49">
        <f>'ronde 3'!G20</f>
        <v>0</v>
      </c>
      <c r="C320" s="49" t="str">
        <f t="shared" si="8"/>
        <v/>
      </c>
      <c r="D320" s="49" t="str">
        <f t="shared" si="9"/>
        <v/>
      </c>
    </row>
    <row r="321" spans="1:4" ht="12.75">
      <c r="A321" s="3" t="str">
        <f ca="1">'ronde 3'!C21&amp;'ronde 3'!E21</f>
        <v/>
      </c>
      <c r="B321" s="49">
        <f>'ronde 3'!G21</f>
        <v>0</v>
      </c>
      <c r="C321" s="49" t="str">
        <f t="shared" si="8"/>
        <v/>
      </c>
      <c r="D321" s="49" t="str">
        <f t="shared" si="9"/>
        <v/>
      </c>
    </row>
    <row r="322" spans="1:4" ht="12.75">
      <c r="A322" s="3" t="str">
        <f ca="1">'ronde 3'!C22&amp;'ronde 3'!E22</f>
        <v/>
      </c>
      <c r="B322" s="49">
        <f>'ronde 3'!G22</f>
        <v>0</v>
      </c>
      <c r="C322" s="49" t="str">
        <f t="shared" si="8"/>
        <v/>
      </c>
      <c r="D322" s="49" t="str">
        <f t="shared" si="9"/>
        <v/>
      </c>
    </row>
    <row r="323" spans="1:4" ht="12.75">
      <c r="A323" s="3" t="str">
        <f ca="1">'ronde 3'!C23&amp;'ronde 3'!E23</f>
        <v/>
      </c>
      <c r="B323" s="49">
        <f>'ronde 3'!G23</f>
        <v>0</v>
      </c>
      <c r="C323" s="49" t="str">
        <f t="shared" si="8"/>
        <v/>
      </c>
      <c r="D323" s="49" t="str">
        <f t="shared" si="9"/>
        <v/>
      </c>
    </row>
    <row r="324" spans="1:4" ht="12.75">
      <c r="A324" s="3" t="str">
        <f ca="1">'ronde 3'!C24&amp;'ronde 3'!E24</f>
        <v/>
      </c>
      <c r="B324" s="49">
        <f>'ronde 3'!G24</f>
        <v>0</v>
      </c>
      <c r="C324" s="49" t="str">
        <f t="shared" si="8"/>
        <v/>
      </c>
      <c r="D324" s="49" t="str">
        <f t="shared" si="9"/>
        <v/>
      </c>
    </row>
    <row r="325" spans="1:4" ht="12.75">
      <c r="A325" s="3" t="str">
        <f ca="1">'ronde 3'!C25&amp;'ronde 3'!E25</f>
        <v/>
      </c>
      <c r="B325" s="49">
        <f>'ronde 3'!G25</f>
        <v>0</v>
      </c>
      <c r="C325" s="49" t="str">
        <f t="shared" si="8"/>
        <v/>
      </c>
      <c r="D325" s="49" t="str">
        <f t="shared" si="9"/>
        <v/>
      </c>
    </row>
    <row r="326" spans="1:4" ht="12.75">
      <c r="A326" s="3" t="str">
        <f ca="1">'ronde 3'!C26&amp;'ronde 3'!E26</f>
        <v/>
      </c>
      <c r="B326" s="49">
        <f>'ronde 3'!G26</f>
        <v>0</v>
      </c>
      <c r="C326" s="49" t="str">
        <f t="shared" si="8"/>
        <v/>
      </c>
      <c r="D326" s="49" t="str">
        <f t="shared" si="9"/>
        <v/>
      </c>
    </row>
    <row r="327" spans="1:4" ht="12.75">
      <c r="A327" s="3" t="str">
        <f ca="1">'ronde 3'!C27&amp;'ronde 3'!E27</f>
        <v/>
      </c>
      <c r="B327" s="49">
        <f>'ronde 3'!G27</f>
        <v>0</v>
      </c>
      <c r="C327" s="49" t="str">
        <f t="shared" si="8"/>
        <v/>
      </c>
      <c r="D327" s="49" t="str">
        <f t="shared" si="9"/>
        <v/>
      </c>
    </row>
    <row r="328" spans="1:4" ht="12.75">
      <c r="A328" s="3" t="str">
        <f ca="1">'ronde 3'!C28&amp;'ronde 3'!E28</f>
        <v/>
      </c>
      <c r="B328" s="49">
        <f>'ronde 3'!G28</f>
        <v>0</v>
      </c>
      <c r="C328" s="49" t="str">
        <f t="shared" si="8"/>
        <v/>
      </c>
      <c r="D328" s="49" t="str">
        <f t="shared" si="9"/>
        <v/>
      </c>
    </row>
    <row r="329" spans="1:4" ht="12.75">
      <c r="A329" s="3" t="str">
        <f ca="1">'ronde 3'!C29&amp;'ronde 3'!E29</f>
        <v/>
      </c>
      <c r="B329" s="49">
        <f>'ronde 3'!G29</f>
        <v>0</v>
      </c>
      <c r="C329" s="49" t="str">
        <f t="shared" si="8"/>
        <v/>
      </c>
      <c r="D329" s="49" t="str">
        <f t="shared" si="9"/>
        <v/>
      </c>
    </row>
    <row r="330" spans="1:4" ht="12.75">
      <c r="A330" s="3" t="str">
        <f ca="1">'ronde 3'!C30&amp;'ronde 3'!E30</f>
        <v/>
      </c>
      <c r="B330" s="49">
        <f>'ronde 3'!G30</f>
        <v>0</v>
      </c>
      <c r="C330" s="49" t="str">
        <f t="shared" si="8"/>
        <v/>
      </c>
      <c r="D330" s="49" t="str">
        <f t="shared" si="9"/>
        <v/>
      </c>
    </row>
    <row r="331" spans="1:4" ht="12.75">
      <c r="A331" s="3" t="str">
        <f ca="1">'ronde 3'!C31&amp;'ronde 3'!E31</f>
        <v/>
      </c>
      <c r="B331" s="49">
        <f>'ronde 3'!G31</f>
        <v>0</v>
      </c>
      <c r="C331" s="49" t="str">
        <f t="shared" si="8"/>
        <v/>
      </c>
      <c r="D331" s="49" t="str">
        <f t="shared" si="9"/>
        <v/>
      </c>
    </row>
    <row r="332" spans="1:4" ht="12.75">
      <c r="A332" s="3" t="str">
        <f ca="1">'ronde 3'!C32&amp;'ronde 3'!E32</f>
        <v/>
      </c>
      <c r="B332" s="49">
        <f>'ronde 3'!G32</f>
        <v>0</v>
      </c>
      <c r="C332" s="49" t="str">
        <f t="shared" si="8"/>
        <v/>
      </c>
      <c r="D332" s="49" t="str">
        <f t="shared" si="9"/>
        <v/>
      </c>
    </row>
    <row r="333" spans="1:4" ht="12.75">
      <c r="A333" s="3" t="str">
        <f ca="1">'ronde 3'!C33&amp;'ronde 3'!E33</f>
        <v/>
      </c>
      <c r="B333" s="49">
        <f>'ronde 3'!G33</f>
        <v>0</v>
      </c>
      <c r="C333" s="49" t="str">
        <f t="shared" si="8"/>
        <v/>
      </c>
      <c r="D333" s="49" t="str">
        <f t="shared" si="9"/>
        <v/>
      </c>
    </row>
    <row r="334" spans="1:4" ht="12.75">
      <c r="A334" s="3" t="str">
        <f ca="1">'ronde 3'!C34&amp;'ronde 3'!E34</f>
        <v/>
      </c>
      <c r="B334" s="49">
        <f>'ronde 3'!G34</f>
        <v>0</v>
      </c>
      <c r="C334" s="49" t="str">
        <f t="shared" si="8"/>
        <v/>
      </c>
      <c r="D334" s="49" t="str">
        <f t="shared" si="9"/>
        <v/>
      </c>
    </row>
    <row r="335" spans="1:4" ht="12.75">
      <c r="A335" s="3" t="str">
        <f ca="1">'ronde 3'!C35&amp;'ronde 3'!E35</f>
        <v/>
      </c>
      <c r="B335" s="49">
        <f>'ronde 3'!G35</f>
        <v>0</v>
      </c>
      <c r="C335" s="49" t="str">
        <f t="shared" si="8"/>
        <v/>
      </c>
      <c r="D335" s="49" t="str">
        <f t="shared" si="9"/>
        <v/>
      </c>
    </row>
    <row r="336" spans="1:4" ht="12.75">
      <c r="A336" s="3" t="str">
        <f ca="1">'ronde 3'!C36&amp;'ronde 3'!E36</f>
        <v/>
      </c>
      <c r="B336" s="49">
        <f>'ronde 3'!G36</f>
        <v>0</v>
      </c>
      <c r="C336" s="49" t="str">
        <f t="shared" si="8"/>
        <v/>
      </c>
      <c r="D336" s="49" t="str">
        <f t="shared" si="9"/>
        <v/>
      </c>
    </row>
    <row r="337" spans="1:4" ht="12.75">
      <c r="A337" s="3" t="str">
        <f ca="1">'ronde 3'!C37&amp;'ronde 3'!E37</f>
        <v/>
      </c>
      <c r="B337" s="49">
        <f>'ronde 3'!G37</f>
        <v>0</v>
      </c>
      <c r="C337" s="49" t="str">
        <f t="shared" si="8"/>
        <v/>
      </c>
      <c r="D337" s="49" t="str">
        <f t="shared" si="9"/>
        <v/>
      </c>
    </row>
    <row r="338" spans="1:4" ht="12.75">
      <c r="A338" s="3" t="str">
        <f ca="1">'ronde 3'!C38&amp;'ronde 3'!E38</f>
        <v/>
      </c>
      <c r="B338" s="49">
        <f>'ronde 3'!G38</f>
        <v>0</v>
      </c>
      <c r="C338" s="49" t="str">
        <f t="shared" si="8"/>
        <v/>
      </c>
      <c r="D338" s="49" t="str">
        <f t="shared" si="9"/>
        <v/>
      </c>
    </row>
    <row r="339" spans="1:4" ht="12.75">
      <c r="A339" s="3" t="str">
        <f ca="1">'ronde 3'!C39&amp;'ronde 3'!E39</f>
        <v/>
      </c>
      <c r="B339" s="49">
        <f>'ronde 3'!G39</f>
        <v>0</v>
      </c>
      <c r="C339" s="49" t="str">
        <f t="shared" si="8"/>
        <v/>
      </c>
      <c r="D339" s="49" t="str">
        <f t="shared" si="9"/>
        <v/>
      </c>
    </row>
    <row r="340" spans="1:4" ht="12.75">
      <c r="A340" s="3" t="str">
        <f ca="1">'ronde 3'!C40&amp;'ronde 3'!E40</f>
        <v/>
      </c>
      <c r="B340" s="49">
        <f>'ronde 3'!G40</f>
        <v>0</v>
      </c>
      <c r="C340" s="49" t="str">
        <f t="shared" si="8"/>
        <v/>
      </c>
      <c r="D340" s="49" t="str">
        <f t="shared" si="9"/>
        <v/>
      </c>
    </row>
    <row r="341" spans="1:4" ht="12.75">
      <c r="A341" s="3" t="str">
        <f ca="1">'ronde 3'!C41&amp;'ronde 3'!E41</f>
        <v/>
      </c>
      <c r="B341" s="49">
        <f>'ronde 3'!G41</f>
        <v>0</v>
      </c>
      <c r="C341" s="49" t="str">
        <f t="shared" si="8"/>
        <v/>
      </c>
      <c r="D341" s="49" t="str">
        <f t="shared" si="9"/>
        <v/>
      </c>
    </row>
    <row r="342" spans="1:4" ht="12.75">
      <c r="A342" s="3" t="str">
        <f ca="1">'ronde 3'!C42&amp;'ronde 3'!E42</f>
        <v/>
      </c>
      <c r="B342" s="49">
        <f>'ronde 3'!G42</f>
        <v>0</v>
      </c>
      <c r="C342" s="49" t="str">
        <f t="shared" si="8"/>
        <v/>
      </c>
      <c r="D342" s="49" t="str">
        <f t="shared" si="9"/>
        <v/>
      </c>
    </row>
    <row r="343" spans="1:4" ht="12.75">
      <c r="A343" s="3" t="str">
        <f ca="1">'ronde 3'!C43&amp;'ronde 3'!E43</f>
        <v/>
      </c>
      <c r="B343" s="49">
        <f>'ronde 3'!G43</f>
        <v>0</v>
      </c>
      <c r="C343" s="49" t="str">
        <f t="shared" si="8"/>
        <v/>
      </c>
      <c r="D343" s="49" t="str">
        <f t="shared" si="9"/>
        <v/>
      </c>
    </row>
    <row r="344" spans="1:4" ht="12.75">
      <c r="A344" s="3" t="str">
        <f ca="1">'ronde 3'!C44&amp;'ronde 3'!E44</f>
        <v/>
      </c>
      <c r="B344" s="49">
        <f>'ronde 3'!G44</f>
        <v>0</v>
      </c>
      <c r="C344" s="49" t="str">
        <f t="shared" si="8"/>
        <v/>
      </c>
      <c r="D344" s="49" t="str">
        <f t="shared" si="9"/>
        <v/>
      </c>
    </row>
    <row r="345" spans="1:4" ht="12.75">
      <c r="A345" s="3" t="str">
        <f ca="1">'ronde 3'!C45&amp;'ronde 3'!E45</f>
        <v/>
      </c>
      <c r="B345" s="49">
        <f>'ronde 3'!G45</f>
        <v>0</v>
      </c>
      <c r="C345" s="49" t="str">
        <f t="shared" si="8"/>
        <v/>
      </c>
      <c r="D345" s="49" t="str">
        <f t="shared" si="9"/>
        <v/>
      </c>
    </row>
    <row r="346" spans="1:4" ht="12.75">
      <c r="A346" s="3" t="str">
        <f ca="1">'ronde 3'!C46&amp;'ronde 3'!E46</f>
        <v/>
      </c>
      <c r="B346" s="49">
        <f>'ronde 3'!G46</f>
        <v>0</v>
      </c>
      <c r="C346" s="49" t="str">
        <f t="shared" si="8"/>
        <v/>
      </c>
      <c r="D346" s="49" t="str">
        <f t="shared" si="9"/>
        <v/>
      </c>
    </row>
    <row r="347" spans="1:4" ht="12.75">
      <c r="A347" s="3" t="str">
        <f ca="1">'ronde 3'!C47&amp;'ronde 3'!E47</f>
        <v/>
      </c>
      <c r="B347" s="49">
        <f>'ronde 3'!G47</f>
        <v>0</v>
      </c>
      <c r="C347" s="49" t="str">
        <f t="shared" si="8"/>
        <v/>
      </c>
      <c r="D347" s="49" t="str">
        <f t="shared" si="9"/>
        <v/>
      </c>
    </row>
    <row r="348" spans="1:4" ht="12.75">
      <c r="A348" s="3" t="str">
        <f ca="1">'ronde 3'!C48&amp;'ronde 3'!E48</f>
        <v/>
      </c>
      <c r="B348" s="49">
        <f>'ronde 3'!G48</f>
        <v>0</v>
      </c>
      <c r="C348" s="49" t="str">
        <f t="shared" si="8"/>
        <v/>
      </c>
      <c r="D348" s="49" t="str">
        <f t="shared" si="9"/>
        <v/>
      </c>
    </row>
    <row r="349" spans="1:4" ht="12.75">
      <c r="A349" s="3" t="str">
        <f ca="1">'ronde 3'!C49&amp;'ronde 3'!E49</f>
        <v/>
      </c>
      <c r="B349" s="49">
        <f>'ronde 3'!G49</f>
        <v>0</v>
      </c>
      <c r="C349" s="49" t="str">
        <f t="shared" si="8"/>
        <v/>
      </c>
      <c r="D349" s="49" t="str">
        <f t="shared" si="9"/>
        <v/>
      </c>
    </row>
    <row r="350" spans="1:4" ht="12.75">
      <c r="A350" s="3" t="str">
        <f ca="1">'ronde 3'!C50&amp;'ronde 3'!E50</f>
        <v/>
      </c>
      <c r="B350" s="49">
        <f>'ronde 3'!G50</f>
        <v>0</v>
      </c>
      <c r="C350" s="49" t="str">
        <f t="shared" si="8"/>
        <v/>
      </c>
      <c r="D350" s="49" t="str">
        <f t="shared" si="9"/>
        <v/>
      </c>
    </row>
    <row r="351" spans="1:4" ht="12.75">
      <c r="A351" s="3" t="str">
        <f ca="1">'ronde 3'!C51&amp;'ronde 3'!E51</f>
        <v/>
      </c>
      <c r="B351" s="49">
        <f>'ronde 3'!G51</f>
        <v>0</v>
      </c>
      <c r="C351" s="49" t="str">
        <f t="shared" si="8"/>
        <v/>
      </c>
      <c r="D351" s="49" t="str">
        <f t="shared" si="9"/>
        <v/>
      </c>
    </row>
    <row r="352" spans="1:4" ht="12.75">
      <c r="A352" s="3" t="str">
        <f ca="1">'ronde 3'!C52&amp;'ronde 3'!E52</f>
        <v/>
      </c>
      <c r="B352" s="49">
        <f>'ronde 3'!G52</f>
        <v>0</v>
      </c>
      <c r="C352" s="49" t="str">
        <f t="shared" si="8"/>
        <v/>
      </c>
      <c r="D352" s="49" t="str">
        <f t="shared" si="9"/>
        <v/>
      </c>
    </row>
    <row r="353" spans="1:4" ht="12.75">
      <c r="A353" s="3" t="str">
        <f ca="1">'ronde 3'!C53&amp;'ronde 3'!E53</f>
        <v/>
      </c>
      <c r="B353" s="49">
        <f>'ronde 3'!G53</f>
        <v>0</v>
      </c>
      <c r="C353" s="49" t="str">
        <f t="shared" si="8"/>
        <v/>
      </c>
      <c r="D353" s="49" t="str">
        <f t="shared" si="9"/>
        <v/>
      </c>
    </row>
    <row r="354" spans="1:4" ht="12.75">
      <c r="A354" s="3" t="str">
        <f ca="1">'ronde 3'!C54&amp;'ronde 3'!E54</f>
        <v/>
      </c>
      <c r="B354" s="49">
        <f>'ronde 3'!G54</f>
        <v>0</v>
      </c>
      <c r="C354" s="49" t="str">
        <f t="shared" si="8"/>
        <v/>
      </c>
      <c r="D354" s="49" t="str">
        <f t="shared" si="9"/>
        <v/>
      </c>
    </row>
    <row r="355" spans="1:4" ht="12.75">
      <c r="A355" s="3" t="str">
        <f ca="1">'ronde 3'!C55&amp;'ronde 3'!E55</f>
        <v/>
      </c>
      <c r="B355" s="49">
        <f>'ronde 3'!G55</f>
        <v>0</v>
      </c>
      <c r="C355" s="49" t="str">
        <f t="shared" si="8"/>
        <v/>
      </c>
      <c r="D355" s="49" t="str">
        <f t="shared" si="9"/>
        <v/>
      </c>
    </row>
    <row r="356" spans="1:4" ht="12.75">
      <c r="A356" s="3" t="str">
        <f ca="1">'ronde 3'!C56&amp;'ronde 3'!E56</f>
        <v/>
      </c>
      <c r="B356" s="49">
        <f>'ronde 3'!G56</f>
        <v>0</v>
      </c>
      <c r="C356" s="49" t="str">
        <f t="shared" si="8"/>
        <v/>
      </c>
      <c r="D356" s="49" t="str">
        <f t="shared" si="9"/>
        <v/>
      </c>
    </row>
    <row r="357" spans="1:4" ht="12.75">
      <c r="A357" s="3" t="str">
        <f ca="1">'ronde 3'!C57&amp;'ronde 3'!E57</f>
        <v/>
      </c>
      <c r="B357" s="49">
        <f>'ronde 3'!G57</f>
        <v>0</v>
      </c>
      <c r="C357" s="49" t="str">
        <f t="shared" si="8"/>
        <v/>
      </c>
      <c r="D357" s="49" t="str">
        <f t="shared" si="9"/>
        <v/>
      </c>
    </row>
    <row r="358" spans="1:4" ht="12.75">
      <c r="A358" s="3" t="str">
        <f ca="1">'ronde 3'!C58&amp;'ronde 3'!E58</f>
        <v/>
      </c>
      <c r="B358" s="49">
        <f>'ronde 3'!G58</f>
        <v>0</v>
      </c>
      <c r="C358" s="49" t="str">
        <f t="shared" si="8"/>
        <v/>
      </c>
      <c r="D358" s="49" t="str">
        <f t="shared" si="9"/>
        <v/>
      </c>
    </row>
    <row r="359" spans="1:4" ht="12.75">
      <c r="A359" s="3" t="str">
        <f ca="1">'ronde 3'!C59&amp;'ronde 3'!E59</f>
        <v/>
      </c>
      <c r="B359" s="49">
        <f>'ronde 3'!G59</f>
        <v>0</v>
      </c>
      <c r="C359" s="49" t="str">
        <f t="shared" si="8"/>
        <v/>
      </c>
      <c r="D359" s="49" t="str">
        <f t="shared" si="9"/>
        <v/>
      </c>
    </row>
    <row r="360" spans="1:4" ht="12.75">
      <c r="A360" s="3" t="str">
        <f ca="1">'ronde 3'!C60&amp;'ronde 3'!E60</f>
        <v/>
      </c>
      <c r="B360" s="49">
        <f>'ronde 3'!G60</f>
        <v>0</v>
      </c>
      <c r="C360" s="49" t="str">
        <f t="shared" si="8"/>
        <v/>
      </c>
      <c r="D360" s="49" t="str">
        <f t="shared" si="9"/>
        <v/>
      </c>
    </row>
    <row r="361" spans="1:4" ht="12.75">
      <c r="A361" s="3" t="str">
        <f ca="1">'ronde 3'!C61&amp;'ronde 3'!E61</f>
        <v/>
      </c>
      <c r="B361" s="49">
        <f>'ronde 3'!G61</f>
        <v>0</v>
      </c>
      <c r="C361" s="49" t="str">
        <f t="shared" si="8"/>
        <v/>
      </c>
      <c r="D361" s="49" t="str">
        <f t="shared" si="9"/>
        <v/>
      </c>
    </row>
    <row r="362" spans="1:4" ht="12.75">
      <c r="A362" s="3" t="str">
        <f ca="1">'ronde 3'!C62&amp;'ronde 3'!E62</f>
        <v/>
      </c>
      <c r="B362" s="49">
        <f>'ronde 3'!G62</f>
        <v>0</v>
      </c>
      <c r="C362" s="49" t="str">
        <f t="shared" si="8"/>
        <v/>
      </c>
      <c r="D362" s="49" t="str">
        <f t="shared" si="9"/>
        <v/>
      </c>
    </row>
    <row r="363" spans="1:4" ht="12.75">
      <c r="A363" s="3" t="str">
        <f ca="1">'ronde 3'!C63&amp;'ronde 3'!E63</f>
        <v/>
      </c>
      <c r="B363" s="49">
        <f>'ronde 3'!G63</f>
        <v>0</v>
      </c>
      <c r="C363" s="49" t="str">
        <f t="shared" si="8"/>
        <v/>
      </c>
      <c r="D363" s="49" t="str">
        <f t="shared" si="9"/>
        <v/>
      </c>
    </row>
    <row r="364" spans="1:4" ht="12.75">
      <c r="A364" s="3" t="str">
        <f ca="1">'ronde 3'!C64&amp;'ronde 3'!E64</f>
        <v/>
      </c>
      <c r="B364" s="49">
        <f>'ronde 3'!G64</f>
        <v>0</v>
      </c>
      <c r="C364" s="49" t="str">
        <f t="shared" si="8"/>
        <v/>
      </c>
      <c r="D364" s="49" t="str">
        <f t="shared" si="9"/>
        <v/>
      </c>
    </row>
    <row r="365" spans="1:4" ht="12.75">
      <c r="A365" s="3" t="str">
        <f ca="1">'ronde 3'!C65&amp;'ronde 3'!E65</f>
        <v/>
      </c>
      <c r="B365" s="49">
        <f>'ronde 3'!G65</f>
        <v>0</v>
      </c>
      <c r="C365" s="49" t="str">
        <f t="shared" si="8"/>
        <v/>
      </c>
      <c r="D365" s="49" t="str">
        <f t="shared" si="9"/>
        <v/>
      </c>
    </row>
    <row r="366" spans="1:4" ht="12.75">
      <c r="A366" s="3" t="str">
        <f ca="1">'ronde 3'!C66&amp;'ronde 3'!E66</f>
        <v/>
      </c>
      <c r="B366" s="49">
        <f>'ronde 3'!G66</f>
        <v>0</v>
      </c>
      <c r="C366" s="49" t="str">
        <f t="shared" si="8"/>
        <v/>
      </c>
      <c r="D366" s="49" t="str">
        <f t="shared" si="9"/>
        <v/>
      </c>
    </row>
    <row r="367" spans="1:4" ht="12.75">
      <c r="A367" s="3" t="str">
        <f ca="1">'ronde 3'!C67&amp;'ronde 3'!E67</f>
        <v/>
      </c>
      <c r="B367" s="49">
        <f>'ronde 3'!G67</f>
        <v>0</v>
      </c>
      <c r="C367" s="49" t="str">
        <f aca="true" t="shared" si="10" ref="C367:C406">IF(B367=0,"",IF(B367=1,1,IF(B367=3,0.5,0)))</f>
        <v/>
      </c>
      <c r="D367" s="49" t="str">
        <f aca="true" t="shared" si="11" ref="D367:D406">IF(B367=0,"",IF(B367=1,0,IF(B367=3,0.5,1)))</f>
        <v/>
      </c>
    </row>
    <row r="368" spans="1:4" ht="12.75">
      <c r="A368" s="3" t="str">
        <f ca="1">'ronde 3'!C68&amp;'ronde 3'!E68</f>
        <v/>
      </c>
      <c r="B368" s="49">
        <f>'ronde 3'!G68</f>
        <v>0</v>
      </c>
      <c r="C368" s="49" t="str">
        <f t="shared" si="10"/>
        <v/>
      </c>
      <c r="D368" s="49" t="str">
        <f t="shared" si="11"/>
        <v/>
      </c>
    </row>
    <row r="369" spans="1:4" ht="12.75">
      <c r="A369" s="3" t="str">
        <f ca="1">'ronde 3'!C69&amp;'ronde 3'!E69</f>
        <v/>
      </c>
      <c r="B369" s="49">
        <f>'ronde 3'!G69</f>
        <v>0</v>
      </c>
      <c r="C369" s="49" t="str">
        <f t="shared" si="10"/>
        <v/>
      </c>
      <c r="D369" s="49" t="str">
        <f t="shared" si="11"/>
        <v/>
      </c>
    </row>
    <row r="370" spans="1:4" ht="12.75">
      <c r="A370" s="3" t="str">
        <f ca="1">'ronde 3'!C70&amp;'ronde 3'!E70</f>
        <v/>
      </c>
      <c r="B370" s="49">
        <f>'ronde 3'!G70</f>
        <v>0</v>
      </c>
      <c r="C370" s="49" t="str">
        <f t="shared" si="10"/>
        <v/>
      </c>
      <c r="D370" s="49" t="str">
        <f t="shared" si="11"/>
        <v/>
      </c>
    </row>
    <row r="371" spans="1:4" ht="12.75">
      <c r="A371" s="3" t="str">
        <f ca="1">'ronde 3'!C71&amp;'ronde 3'!E71</f>
        <v/>
      </c>
      <c r="B371" s="49">
        <f>'ronde 3'!G71</f>
        <v>0</v>
      </c>
      <c r="C371" s="49" t="str">
        <f t="shared" si="10"/>
        <v/>
      </c>
      <c r="D371" s="49" t="str">
        <f t="shared" si="11"/>
        <v/>
      </c>
    </row>
    <row r="372" spans="1:4" ht="12.75">
      <c r="A372" s="3" t="str">
        <f ca="1">'ronde 3'!C72&amp;'ronde 3'!E72</f>
        <v/>
      </c>
      <c r="B372" s="49">
        <f>'ronde 3'!G72</f>
        <v>0</v>
      </c>
      <c r="C372" s="49" t="str">
        <f t="shared" si="10"/>
        <v/>
      </c>
      <c r="D372" s="49" t="str">
        <f t="shared" si="11"/>
        <v/>
      </c>
    </row>
    <row r="373" spans="1:4" ht="12.75">
      <c r="A373" s="3" t="str">
        <f ca="1">'ronde 3'!C73&amp;'ronde 3'!E73</f>
        <v/>
      </c>
      <c r="B373" s="49">
        <f>'ronde 3'!G73</f>
        <v>0</v>
      </c>
      <c r="C373" s="49" t="str">
        <f t="shared" si="10"/>
        <v/>
      </c>
      <c r="D373" s="49" t="str">
        <f t="shared" si="11"/>
        <v/>
      </c>
    </row>
    <row r="374" spans="1:4" ht="12.75">
      <c r="A374" s="3" t="str">
        <f ca="1">'ronde 3'!C74&amp;'ronde 3'!E74</f>
        <v/>
      </c>
      <c r="B374" s="49">
        <f>'ronde 3'!G74</f>
        <v>0</v>
      </c>
      <c r="C374" s="49" t="str">
        <f t="shared" si="10"/>
        <v/>
      </c>
      <c r="D374" s="49" t="str">
        <f t="shared" si="11"/>
        <v/>
      </c>
    </row>
    <row r="375" spans="1:4" ht="12.75">
      <c r="A375" s="3" t="str">
        <f ca="1">'ronde 3'!C75&amp;'ronde 3'!E75</f>
        <v/>
      </c>
      <c r="B375" s="49">
        <f>'ronde 3'!G75</f>
        <v>0</v>
      </c>
      <c r="C375" s="49" t="str">
        <f t="shared" si="10"/>
        <v/>
      </c>
      <c r="D375" s="49" t="str">
        <f t="shared" si="11"/>
        <v/>
      </c>
    </row>
    <row r="376" spans="1:4" ht="12.75">
      <c r="A376" s="3" t="str">
        <f ca="1">'ronde 3'!C76&amp;'ronde 3'!E76</f>
        <v/>
      </c>
      <c r="B376" s="49">
        <f>'ronde 3'!G76</f>
        <v>0</v>
      </c>
      <c r="C376" s="49" t="str">
        <f t="shared" si="10"/>
        <v/>
      </c>
      <c r="D376" s="49" t="str">
        <f t="shared" si="11"/>
        <v/>
      </c>
    </row>
    <row r="377" spans="1:4" ht="12.75">
      <c r="A377" s="3" t="str">
        <f ca="1">'ronde 3'!C77&amp;'ronde 3'!E77</f>
        <v/>
      </c>
      <c r="B377" s="49">
        <f>'ronde 3'!G77</f>
        <v>0</v>
      </c>
      <c r="C377" s="49" t="str">
        <f t="shared" si="10"/>
        <v/>
      </c>
      <c r="D377" s="49" t="str">
        <f t="shared" si="11"/>
        <v/>
      </c>
    </row>
    <row r="378" spans="1:4" ht="12.75">
      <c r="A378" s="3" t="str">
        <f ca="1">'ronde 3'!C78&amp;'ronde 3'!E78</f>
        <v/>
      </c>
      <c r="B378" s="49">
        <f>'ronde 3'!G78</f>
        <v>0</v>
      </c>
      <c r="C378" s="49" t="str">
        <f t="shared" si="10"/>
        <v/>
      </c>
      <c r="D378" s="49" t="str">
        <f t="shared" si="11"/>
        <v/>
      </c>
    </row>
    <row r="379" spans="1:4" ht="12.75">
      <c r="A379" s="3" t="str">
        <f ca="1">'ronde 3'!C79&amp;'ronde 3'!E79</f>
        <v/>
      </c>
      <c r="B379" s="49">
        <f>'ronde 3'!G79</f>
        <v>0</v>
      </c>
      <c r="C379" s="49" t="str">
        <f t="shared" si="10"/>
        <v/>
      </c>
      <c r="D379" s="49" t="str">
        <f t="shared" si="11"/>
        <v/>
      </c>
    </row>
    <row r="380" spans="1:4" ht="12.75">
      <c r="A380" s="3" t="str">
        <f ca="1">'ronde 3'!C80&amp;'ronde 3'!E80</f>
        <v/>
      </c>
      <c r="B380" s="49">
        <f>'ronde 3'!G80</f>
        <v>0</v>
      </c>
      <c r="C380" s="49" t="str">
        <f t="shared" si="10"/>
        <v/>
      </c>
      <c r="D380" s="49" t="str">
        <f t="shared" si="11"/>
        <v/>
      </c>
    </row>
    <row r="381" spans="1:4" ht="12.75">
      <c r="A381" s="3" t="str">
        <f ca="1">'ronde 3'!C81&amp;'ronde 3'!E81</f>
        <v/>
      </c>
      <c r="B381" s="49">
        <f>'ronde 3'!G81</f>
        <v>0</v>
      </c>
      <c r="C381" s="49" t="str">
        <f t="shared" si="10"/>
        <v/>
      </c>
      <c r="D381" s="49" t="str">
        <f t="shared" si="11"/>
        <v/>
      </c>
    </row>
    <row r="382" spans="1:4" ht="12.75">
      <c r="A382" s="3" t="str">
        <f ca="1">'ronde 3'!C82&amp;'ronde 3'!E82</f>
        <v/>
      </c>
      <c r="B382" s="49">
        <f>'ronde 3'!G82</f>
        <v>0</v>
      </c>
      <c r="C382" s="49" t="str">
        <f t="shared" si="10"/>
        <v/>
      </c>
      <c r="D382" s="49" t="str">
        <f t="shared" si="11"/>
        <v/>
      </c>
    </row>
    <row r="383" spans="1:4" ht="12.75">
      <c r="A383" s="3" t="str">
        <f ca="1">'ronde 3'!C83&amp;'ronde 3'!E83</f>
        <v/>
      </c>
      <c r="B383" s="49">
        <f>'ronde 3'!G83</f>
        <v>0</v>
      </c>
      <c r="C383" s="49" t="str">
        <f t="shared" si="10"/>
        <v/>
      </c>
      <c r="D383" s="49" t="str">
        <f t="shared" si="11"/>
        <v/>
      </c>
    </row>
    <row r="384" spans="1:4" ht="12.75">
      <c r="A384" s="3" t="str">
        <f ca="1">'ronde 3'!C84&amp;'ronde 3'!E84</f>
        <v/>
      </c>
      <c r="B384" s="49">
        <f>'ronde 3'!G84</f>
        <v>0</v>
      </c>
      <c r="C384" s="49" t="str">
        <f t="shared" si="10"/>
        <v/>
      </c>
      <c r="D384" s="49" t="str">
        <f t="shared" si="11"/>
        <v/>
      </c>
    </row>
    <row r="385" spans="1:4" ht="12.75">
      <c r="A385" s="3" t="str">
        <f ca="1">'ronde 3'!C85&amp;'ronde 3'!E85</f>
        <v/>
      </c>
      <c r="B385" s="49">
        <f>'ronde 3'!G85</f>
        <v>0</v>
      </c>
      <c r="C385" s="49" t="str">
        <f t="shared" si="10"/>
        <v/>
      </c>
      <c r="D385" s="49" t="str">
        <f t="shared" si="11"/>
        <v/>
      </c>
    </row>
    <row r="386" spans="1:4" ht="12.75">
      <c r="A386" s="3" t="str">
        <f ca="1">'ronde 3'!C86&amp;'ronde 3'!E86</f>
        <v/>
      </c>
      <c r="B386" s="49">
        <f>'ronde 3'!G86</f>
        <v>0</v>
      </c>
      <c r="C386" s="49" t="str">
        <f t="shared" si="10"/>
        <v/>
      </c>
      <c r="D386" s="49" t="str">
        <f t="shared" si="11"/>
        <v/>
      </c>
    </row>
    <row r="387" spans="1:4" ht="12.75">
      <c r="A387" s="3" t="str">
        <f ca="1">'ronde 3'!C87&amp;'ronde 3'!E87</f>
        <v/>
      </c>
      <c r="B387" s="49">
        <f>'ronde 3'!G87</f>
        <v>0</v>
      </c>
      <c r="C387" s="49" t="str">
        <f t="shared" si="10"/>
        <v/>
      </c>
      <c r="D387" s="49" t="str">
        <f t="shared" si="11"/>
        <v/>
      </c>
    </row>
    <row r="388" spans="1:4" ht="12.75">
      <c r="A388" s="3" t="str">
        <f ca="1">'ronde 3'!C88&amp;'ronde 3'!E88</f>
        <v/>
      </c>
      <c r="B388" s="49">
        <f>'ronde 3'!G88</f>
        <v>0</v>
      </c>
      <c r="C388" s="49" t="str">
        <f t="shared" si="10"/>
        <v/>
      </c>
      <c r="D388" s="49" t="str">
        <f t="shared" si="11"/>
        <v/>
      </c>
    </row>
    <row r="389" spans="1:4" ht="12.75">
      <c r="A389" s="3" t="str">
        <f ca="1">'ronde 3'!C89&amp;'ronde 3'!E89</f>
        <v/>
      </c>
      <c r="B389" s="49">
        <f>'ronde 3'!G89</f>
        <v>0</v>
      </c>
      <c r="C389" s="49" t="str">
        <f t="shared" si="10"/>
        <v/>
      </c>
      <c r="D389" s="49" t="str">
        <f t="shared" si="11"/>
        <v/>
      </c>
    </row>
    <row r="390" spans="1:4" ht="12.75">
      <c r="A390" s="3" t="str">
        <f ca="1">'ronde 3'!C90&amp;'ronde 3'!E90</f>
        <v/>
      </c>
      <c r="B390" s="49">
        <f>'ronde 3'!G90</f>
        <v>0</v>
      </c>
      <c r="C390" s="49" t="str">
        <f t="shared" si="10"/>
        <v/>
      </c>
      <c r="D390" s="49" t="str">
        <f t="shared" si="11"/>
        <v/>
      </c>
    </row>
    <row r="391" spans="1:4" ht="12.75">
      <c r="A391" s="3" t="str">
        <f ca="1">'ronde 3'!C91&amp;'ronde 3'!E91</f>
        <v/>
      </c>
      <c r="B391" s="49">
        <f>'ronde 3'!G91</f>
        <v>0</v>
      </c>
      <c r="C391" s="49" t="str">
        <f t="shared" si="10"/>
        <v/>
      </c>
      <c r="D391" s="49" t="str">
        <f t="shared" si="11"/>
        <v/>
      </c>
    </row>
    <row r="392" spans="1:4" ht="12.75">
      <c r="A392" s="3" t="str">
        <f ca="1">'ronde 3'!C92&amp;'ronde 3'!E92</f>
        <v/>
      </c>
      <c r="B392" s="49">
        <f>'ronde 3'!G92</f>
        <v>0</v>
      </c>
      <c r="C392" s="49" t="str">
        <f t="shared" si="10"/>
        <v/>
      </c>
      <c r="D392" s="49" t="str">
        <f t="shared" si="11"/>
        <v/>
      </c>
    </row>
    <row r="393" spans="1:4" ht="12.75">
      <c r="A393" s="3" t="str">
        <f ca="1">'ronde 3'!C93&amp;'ronde 3'!E93</f>
        <v/>
      </c>
      <c r="B393" s="49">
        <f>'ronde 3'!G93</f>
        <v>0</v>
      </c>
      <c r="C393" s="49" t="str">
        <f t="shared" si="10"/>
        <v/>
      </c>
      <c r="D393" s="49" t="str">
        <f t="shared" si="11"/>
        <v/>
      </c>
    </row>
    <row r="394" spans="1:4" ht="12.75">
      <c r="A394" s="3" t="str">
        <f ca="1">'ronde 3'!C94&amp;'ronde 3'!E94</f>
        <v/>
      </c>
      <c r="B394" s="49">
        <f>'ronde 3'!G94</f>
        <v>0</v>
      </c>
      <c r="C394" s="49" t="str">
        <f t="shared" si="10"/>
        <v/>
      </c>
      <c r="D394" s="49" t="str">
        <f t="shared" si="11"/>
        <v/>
      </c>
    </row>
    <row r="395" spans="1:4" ht="12.75">
      <c r="A395" s="3" t="str">
        <f ca="1">'ronde 3'!C95&amp;'ronde 3'!E95</f>
        <v/>
      </c>
      <c r="B395" s="49">
        <f>'ronde 3'!G95</f>
        <v>0</v>
      </c>
      <c r="C395" s="49" t="str">
        <f t="shared" si="10"/>
        <v/>
      </c>
      <c r="D395" s="49" t="str">
        <f t="shared" si="11"/>
        <v/>
      </c>
    </row>
    <row r="396" spans="1:4" ht="12.75">
      <c r="A396" s="3" t="str">
        <f ca="1">'ronde 3'!C96&amp;'ronde 3'!E96</f>
        <v/>
      </c>
      <c r="B396" s="49">
        <f>'ronde 3'!G96</f>
        <v>0</v>
      </c>
      <c r="C396" s="49" t="str">
        <f t="shared" si="10"/>
        <v/>
      </c>
      <c r="D396" s="49" t="str">
        <f t="shared" si="11"/>
        <v/>
      </c>
    </row>
    <row r="397" spans="1:4" ht="12.75">
      <c r="A397" s="3" t="str">
        <f ca="1">'ronde 3'!C97&amp;'ronde 3'!E97</f>
        <v/>
      </c>
      <c r="B397" s="49">
        <f>'ronde 3'!G97</f>
        <v>0</v>
      </c>
      <c r="C397" s="49" t="str">
        <f t="shared" si="10"/>
        <v/>
      </c>
      <c r="D397" s="49" t="str">
        <f t="shared" si="11"/>
        <v/>
      </c>
    </row>
    <row r="398" spans="1:4" ht="12.75">
      <c r="A398" s="3" t="str">
        <f ca="1">'ronde 3'!C98&amp;'ronde 3'!E98</f>
        <v/>
      </c>
      <c r="B398" s="49">
        <f>'ronde 3'!G98</f>
        <v>0</v>
      </c>
      <c r="C398" s="49" t="str">
        <f t="shared" si="10"/>
        <v/>
      </c>
      <c r="D398" s="49" t="str">
        <f t="shared" si="11"/>
        <v/>
      </c>
    </row>
    <row r="399" spans="1:4" ht="12.75">
      <c r="A399" s="3" t="str">
        <f ca="1">'ronde 3'!C99&amp;'ronde 3'!E99</f>
        <v/>
      </c>
      <c r="B399" s="49">
        <f>'ronde 3'!G99</f>
        <v>0</v>
      </c>
      <c r="C399" s="49" t="str">
        <f t="shared" si="10"/>
        <v/>
      </c>
      <c r="D399" s="49" t="str">
        <f t="shared" si="11"/>
        <v/>
      </c>
    </row>
    <row r="400" spans="1:4" ht="12.75">
      <c r="A400" s="3" t="str">
        <f ca="1">'ronde 3'!C100&amp;'ronde 3'!E100</f>
        <v/>
      </c>
      <c r="B400" s="49">
        <f>'ronde 3'!G100</f>
        <v>0</v>
      </c>
      <c r="C400" s="49" t="str">
        <f t="shared" si="10"/>
        <v/>
      </c>
      <c r="D400" s="49" t="str">
        <f t="shared" si="11"/>
        <v/>
      </c>
    </row>
    <row r="401" spans="1:4" ht="12.75">
      <c r="A401" s="3" t="str">
        <f ca="1">'ronde 3'!C101&amp;'ronde 3'!E101</f>
        <v/>
      </c>
      <c r="B401" s="49">
        <f>'ronde 3'!G101</f>
        <v>0</v>
      </c>
      <c r="C401" s="49" t="str">
        <f t="shared" si="10"/>
        <v/>
      </c>
      <c r="D401" s="49" t="str">
        <f t="shared" si="11"/>
        <v/>
      </c>
    </row>
    <row r="402" spans="1:4" ht="12.75">
      <c r="A402" s="3" t="str">
        <f ca="1">'ronde 3'!C102&amp;'ronde 3'!E102</f>
        <v/>
      </c>
      <c r="B402" s="49">
        <f>'ronde 3'!G102</f>
        <v>0</v>
      </c>
      <c r="C402" s="49" t="str">
        <f t="shared" si="10"/>
        <v/>
      </c>
      <c r="D402" s="49" t="str">
        <f t="shared" si="11"/>
        <v/>
      </c>
    </row>
    <row r="403" spans="1:4" ht="12.75">
      <c r="A403" s="3" t="str">
        <f ca="1">'ronde 3'!C103&amp;'ronde 3'!E103</f>
        <v/>
      </c>
      <c r="B403" s="49">
        <f>'ronde 3'!G103</f>
        <v>0</v>
      </c>
      <c r="C403" s="49" t="str">
        <f t="shared" si="10"/>
        <v/>
      </c>
      <c r="D403" s="49" t="str">
        <f t="shared" si="11"/>
        <v/>
      </c>
    </row>
    <row r="404" spans="1:4" ht="12.75">
      <c r="A404" s="3" t="str">
        <f ca="1">'ronde 3'!C104&amp;'ronde 3'!E104</f>
        <v/>
      </c>
      <c r="B404" s="49">
        <f>'ronde 3'!G104</f>
        <v>0</v>
      </c>
      <c r="C404" s="49" t="str">
        <f t="shared" si="10"/>
        <v/>
      </c>
      <c r="D404" s="49" t="str">
        <f t="shared" si="11"/>
        <v/>
      </c>
    </row>
    <row r="405" spans="1:4" ht="12.75">
      <c r="A405" s="3" t="str">
        <f ca="1">'ronde 3'!C105&amp;'ronde 3'!E105</f>
        <v/>
      </c>
      <c r="B405" s="49">
        <f>'ronde 3'!G105</f>
        <v>0</v>
      </c>
      <c r="C405" s="49" t="str">
        <f t="shared" si="10"/>
        <v/>
      </c>
      <c r="D405" s="49" t="str">
        <f t="shared" si="11"/>
        <v/>
      </c>
    </row>
    <row r="406" spans="1:4" ht="12.75">
      <c r="A406" s="3" t="str">
        <f ca="1">'ronde 3'!C106&amp;'ronde 3'!E106</f>
        <v/>
      </c>
      <c r="B406" s="49">
        <f>'ronde 3'!G106</f>
        <v>0</v>
      </c>
      <c r="C406" s="49" t="str">
        <f t="shared" si="10"/>
        <v/>
      </c>
      <c r="D406" s="49" t="str">
        <f t="shared" si="11"/>
        <v/>
      </c>
    </row>
    <row r="451" spans="1:2" ht="12.75">
      <c r="A451" s="4" t="s">
        <v>122</v>
      </c>
      <c r="B451" s="49"/>
    </row>
    <row r="452" spans="1:4" ht="12.75">
      <c r="A452" s="3" t="str">
        <f ca="1">'ronde 4'!C2&amp;'ronde 4'!E2</f>
        <v/>
      </c>
      <c r="B452" s="49">
        <f>'ronde 4'!G2</f>
        <v>0</v>
      </c>
      <c r="C452" s="49" t="str">
        <f>IF(B452=0,"",IF(B452=1,1,IF(B452=3,0.5,0)))</f>
        <v/>
      </c>
      <c r="D452" s="49" t="str">
        <f>IF(B452=0,"",IF(B452=1,0,IF(B452=3,0.5,1)))</f>
        <v/>
      </c>
    </row>
    <row r="453" spans="1:4" ht="12.75">
      <c r="A453" s="3" t="str">
        <f ca="1">'ronde 4'!C3&amp;'ronde 4'!E3</f>
        <v/>
      </c>
      <c r="B453" s="49">
        <f>'ronde 4'!G3</f>
        <v>0</v>
      </c>
      <c r="C453" s="49" t="str">
        <f aca="true" t="shared" si="12" ref="C453:C516">IF(B453=0,"",IF(B453=1,1,IF(B453=3,0.5,0)))</f>
        <v/>
      </c>
      <c r="D453" s="49" t="str">
        <f aca="true" t="shared" si="13" ref="D453:D516">IF(B453=0,"",IF(B453=1,0,IF(B453=3,0.5,1)))</f>
        <v/>
      </c>
    </row>
    <row r="454" spans="1:4" ht="12.75">
      <c r="A454" s="3" t="str">
        <f ca="1">'ronde 4'!C4&amp;'ronde 4'!E4</f>
        <v/>
      </c>
      <c r="B454" s="49">
        <f>'ronde 4'!G4</f>
        <v>0</v>
      </c>
      <c r="C454" s="49" t="str">
        <f t="shared" si="12"/>
        <v/>
      </c>
      <c r="D454" s="49" t="str">
        <f t="shared" si="13"/>
        <v/>
      </c>
    </row>
    <row r="455" spans="1:4" ht="12.75">
      <c r="A455" s="3" t="str">
        <f ca="1">'ronde 4'!C5&amp;'ronde 4'!E5</f>
        <v/>
      </c>
      <c r="B455" s="49">
        <f>'ronde 4'!G5</f>
        <v>0</v>
      </c>
      <c r="C455" s="49" t="str">
        <f t="shared" si="12"/>
        <v/>
      </c>
      <c r="D455" s="49" t="str">
        <f t="shared" si="13"/>
        <v/>
      </c>
    </row>
    <row r="456" spans="1:4" ht="12.75">
      <c r="A456" s="3" t="str">
        <f ca="1">'ronde 4'!C6&amp;'ronde 4'!E6</f>
        <v/>
      </c>
      <c r="B456" s="49">
        <f>'ronde 4'!G6</f>
        <v>0</v>
      </c>
      <c r="C456" s="49" t="str">
        <f t="shared" si="12"/>
        <v/>
      </c>
      <c r="D456" s="49" t="str">
        <f t="shared" si="13"/>
        <v/>
      </c>
    </row>
    <row r="457" spans="1:4" ht="12.75">
      <c r="A457" s="3" t="str">
        <f ca="1">'ronde 4'!C7&amp;'ronde 4'!E7</f>
        <v/>
      </c>
      <c r="B457" s="49">
        <f>'ronde 4'!G7</f>
        <v>0</v>
      </c>
      <c r="C457" s="49" t="str">
        <f t="shared" si="12"/>
        <v/>
      </c>
      <c r="D457" s="49" t="str">
        <f t="shared" si="13"/>
        <v/>
      </c>
    </row>
    <row r="458" spans="1:4" ht="12.75">
      <c r="A458" s="3" t="str">
        <f ca="1">'ronde 4'!C8&amp;'ronde 4'!E8</f>
        <v/>
      </c>
      <c r="B458" s="49">
        <f>'ronde 4'!G8</f>
        <v>0</v>
      </c>
      <c r="C458" s="49" t="str">
        <f t="shared" si="12"/>
        <v/>
      </c>
      <c r="D458" s="49" t="str">
        <f t="shared" si="13"/>
        <v/>
      </c>
    </row>
    <row r="459" spans="1:4" ht="12.75">
      <c r="A459" s="3" t="str">
        <f ca="1">'ronde 4'!C9&amp;'ronde 4'!E9</f>
        <v/>
      </c>
      <c r="B459" s="49">
        <f>'ronde 4'!G9</f>
        <v>0</v>
      </c>
      <c r="C459" s="49" t="str">
        <f t="shared" si="12"/>
        <v/>
      </c>
      <c r="D459" s="49" t="str">
        <f t="shared" si="13"/>
        <v/>
      </c>
    </row>
    <row r="460" spans="1:4" ht="12.75">
      <c r="A460" s="3" t="str">
        <f ca="1">'ronde 4'!C10&amp;'ronde 4'!E10</f>
        <v/>
      </c>
      <c r="B460" s="49">
        <f>'ronde 4'!G10</f>
        <v>0</v>
      </c>
      <c r="C460" s="49" t="str">
        <f t="shared" si="12"/>
        <v/>
      </c>
      <c r="D460" s="49" t="str">
        <f t="shared" si="13"/>
        <v/>
      </c>
    </row>
    <row r="461" spans="1:4" ht="12.75">
      <c r="A461" s="3" t="str">
        <f ca="1">'ronde 4'!C11&amp;'ronde 4'!E11</f>
        <v/>
      </c>
      <c r="B461" s="49">
        <f>'ronde 4'!G11</f>
        <v>0</v>
      </c>
      <c r="C461" s="49" t="str">
        <f t="shared" si="12"/>
        <v/>
      </c>
      <c r="D461" s="49" t="str">
        <f t="shared" si="13"/>
        <v/>
      </c>
    </row>
    <row r="462" spans="1:4" ht="12.75">
      <c r="A462" s="3" t="str">
        <f ca="1">'ronde 4'!C12&amp;'ronde 4'!E12</f>
        <v/>
      </c>
      <c r="B462" s="49">
        <f>'ronde 4'!G12</f>
        <v>0</v>
      </c>
      <c r="C462" s="49" t="str">
        <f t="shared" si="12"/>
        <v/>
      </c>
      <c r="D462" s="49" t="str">
        <f t="shared" si="13"/>
        <v/>
      </c>
    </row>
    <row r="463" spans="1:4" ht="12.75">
      <c r="A463" s="3" t="str">
        <f ca="1">'ronde 4'!C13&amp;'ronde 4'!E13</f>
        <v/>
      </c>
      <c r="B463" s="49">
        <f>'ronde 4'!G13</f>
        <v>0</v>
      </c>
      <c r="C463" s="49" t="str">
        <f t="shared" si="12"/>
        <v/>
      </c>
      <c r="D463" s="49" t="str">
        <f t="shared" si="13"/>
        <v/>
      </c>
    </row>
    <row r="464" spans="1:4" ht="12.75">
      <c r="A464" s="3" t="str">
        <f ca="1">'ronde 4'!C14&amp;'ronde 4'!E14</f>
        <v/>
      </c>
      <c r="B464" s="49">
        <f>'ronde 4'!G14</f>
        <v>0</v>
      </c>
      <c r="C464" s="49" t="str">
        <f t="shared" si="12"/>
        <v/>
      </c>
      <c r="D464" s="49" t="str">
        <f t="shared" si="13"/>
        <v/>
      </c>
    </row>
    <row r="465" spans="1:4" ht="12.75">
      <c r="A465" s="3" t="str">
        <f ca="1">'ronde 4'!C15&amp;'ronde 4'!E15</f>
        <v/>
      </c>
      <c r="B465" s="49">
        <f>'ronde 4'!G15</f>
        <v>0</v>
      </c>
      <c r="C465" s="49" t="str">
        <f t="shared" si="12"/>
        <v/>
      </c>
      <c r="D465" s="49" t="str">
        <f t="shared" si="13"/>
        <v/>
      </c>
    </row>
    <row r="466" spans="1:4" ht="12.75">
      <c r="A466" s="3" t="str">
        <f ca="1">'ronde 4'!C16&amp;'ronde 4'!E16</f>
        <v/>
      </c>
      <c r="B466" s="49">
        <f>'ronde 4'!G16</f>
        <v>0</v>
      </c>
      <c r="C466" s="49" t="str">
        <f t="shared" si="12"/>
        <v/>
      </c>
      <c r="D466" s="49" t="str">
        <f t="shared" si="13"/>
        <v/>
      </c>
    </row>
    <row r="467" spans="1:4" ht="12.75">
      <c r="A467" s="3" t="str">
        <f ca="1">'ronde 4'!C17&amp;'ronde 4'!E17</f>
        <v/>
      </c>
      <c r="B467" s="49">
        <f>'ronde 4'!G17</f>
        <v>0</v>
      </c>
      <c r="C467" s="49" t="str">
        <f t="shared" si="12"/>
        <v/>
      </c>
      <c r="D467" s="49" t="str">
        <f t="shared" si="13"/>
        <v/>
      </c>
    </row>
    <row r="468" spans="1:4" ht="12.75">
      <c r="A468" s="3" t="str">
        <f ca="1">'ronde 4'!C18&amp;'ronde 4'!E18</f>
        <v/>
      </c>
      <c r="B468" s="49">
        <f>'ronde 4'!G18</f>
        <v>0</v>
      </c>
      <c r="C468" s="49" t="str">
        <f t="shared" si="12"/>
        <v/>
      </c>
      <c r="D468" s="49" t="str">
        <f t="shared" si="13"/>
        <v/>
      </c>
    </row>
    <row r="469" spans="1:4" ht="12.75">
      <c r="A469" s="3" t="str">
        <f ca="1">'ronde 4'!C19&amp;'ronde 4'!E19</f>
        <v/>
      </c>
      <c r="B469" s="49">
        <f>'ronde 4'!G19</f>
        <v>0</v>
      </c>
      <c r="C469" s="49" t="str">
        <f t="shared" si="12"/>
        <v/>
      </c>
      <c r="D469" s="49" t="str">
        <f t="shared" si="13"/>
        <v/>
      </c>
    </row>
    <row r="470" spans="1:4" ht="12.75">
      <c r="A470" s="3" t="str">
        <f ca="1">'ronde 4'!C20&amp;'ronde 4'!E20</f>
        <v/>
      </c>
      <c r="B470" s="49">
        <f>'ronde 4'!G20</f>
        <v>0</v>
      </c>
      <c r="C470" s="49" t="str">
        <f t="shared" si="12"/>
        <v/>
      </c>
      <c r="D470" s="49" t="str">
        <f t="shared" si="13"/>
        <v/>
      </c>
    </row>
    <row r="471" spans="1:4" ht="12.75">
      <c r="A471" s="3" t="str">
        <f ca="1">'ronde 4'!C21&amp;'ronde 4'!E21</f>
        <v/>
      </c>
      <c r="B471" s="49">
        <f>'ronde 4'!G21</f>
        <v>0</v>
      </c>
      <c r="C471" s="49" t="str">
        <f t="shared" si="12"/>
        <v/>
      </c>
      <c r="D471" s="49" t="str">
        <f t="shared" si="13"/>
        <v/>
      </c>
    </row>
    <row r="472" spans="1:4" ht="12.75">
      <c r="A472" s="3" t="str">
        <f ca="1">'ronde 4'!C22&amp;'ronde 4'!E22</f>
        <v/>
      </c>
      <c r="B472" s="49">
        <f>'ronde 4'!G22</f>
        <v>0</v>
      </c>
      <c r="C472" s="49" t="str">
        <f t="shared" si="12"/>
        <v/>
      </c>
      <c r="D472" s="49" t="str">
        <f t="shared" si="13"/>
        <v/>
      </c>
    </row>
    <row r="473" spans="1:4" ht="12.75">
      <c r="A473" s="3" t="str">
        <f ca="1">'ronde 4'!C23&amp;'ronde 4'!E23</f>
        <v/>
      </c>
      <c r="B473" s="49">
        <f>'ronde 4'!G23</f>
        <v>0</v>
      </c>
      <c r="C473" s="49" t="str">
        <f t="shared" si="12"/>
        <v/>
      </c>
      <c r="D473" s="49" t="str">
        <f t="shared" si="13"/>
        <v/>
      </c>
    </row>
    <row r="474" spans="1:4" ht="12.75">
      <c r="A474" s="3" t="str">
        <f ca="1">'ronde 4'!C24&amp;'ronde 4'!E24</f>
        <v/>
      </c>
      <c r="B474" s="49">
        <f>'ronde 4'!G24</f>
        <v>0</v>
      </c>
      <c r="C474" s="49" t="str">
        <f t="shared" si="12"/>
        <v/>
      </c>
      <c r="D474" s="49" t="str">
        <f t="shared" si="13"/>
        <v/>
      </c>
    </row>
    <row r="475" spans="1:4" ht="12.75">
      <c r="A475" s="3" t="str">
        <f ca="1">'ronde 4'!C25&amp;'ronde 4'!E25</f>
        <v/>
      </c>
      <c r="B475" s="49">
        <f>'ronde 4'!G25</f>
        <v>0</v>
      </c>
      <c r="C475" s="49" t="str">
        <f t="shared" si="12"/>
        <v/>
      </c>
      <c r="D475" s="49" t="str">
        <f t="shared" si="13"/>
        <v/>
      </c>
    </row>
    <row r="476" spans="1:4" ht="12.75">
      <c r="A476" s="3" t="str">
        <f ca="1">'ronde 4'!C26&amp;'ronde 4'!E26</f>
        <v/>
      </c>
      <c r="B476" s="49">
        <f>'ronde 4'!G26</f>
        <v>0</v>
      </c>
      <c r="C476" s="49" t="str">
        <f t="shared" si="12"/>
        <v/>
      </c>
      <c r="D476" s="49" t="str">
        <f t="shared" si="13"/>
        <v/>
      </c>
    </row>
    <row r="477" spans="1:4" ht="12.75">
      <c r="A477" s="3" t="str">
        <f ca="1">'ronde 4'!C27&amp;'ronde 4'!E27</f>
        <v/>
      </c>
      <c r="B477" s="49">
        <f>'ronde 4'!G27</f>
        <v>0</v>
      </c>
      <c r="C477" s="49" t="str">
        <f t="shared" si="12"/>
        <v/>
      </c>
      <c r="D477" s="49" t="str">
        <f t="shared" si="13"/>
        <v/>
      </c>
    </row>
    <row r="478" spans="1:4" ht="12.75">
      <c r="A478" s="3" t="str">
        <f ca="1">'ronde 4'!C28&amp;'ronde 4'!E28</f>
        <v/>
      </c>
      <c r="B478" s="49">
        <f>'ronde 4'!G28</f>
        <v>0</v>
      </c>
      <c r="C478" s="49" t="str">
        <f t="shared" si="12"/>
        <v/>
      </c>
      <c r="D478" s="49" t="str">
        <f t="shared" si="13"/>
        <v/>
      </c>
    </row>
    <row r="479" spans="1:4" ht="12.75">
      <c r="A479" s="3" t="str">
        <f ca="1">'ronde 4'!C29&amp;'ronde 4'!E29</f>
        <v/>
      </c>
      <c r="B479" s="49">
        <f>'ronde 4'!G29</f>
        <v>0</v>
      </c>
      <c r="C479" s="49" t="str">
        <f t="shared" si="12"/>
        <v/>
      </c>
      <c r="D479" s="49" t="str">
        <f t="shared" si="13"/>
        <v/>
      </c>
    </row>
    <row r="480" spans="1:4" ht="12.75">
      <c r="A480" s="3" t="str">
        <f ca="1">'ronde 4'!C30&amp;'ronde 4'!E30</f>
        <v/>
      </c>
      <c r="B480" s="49">
        <f>'ronde 4'!G30</f>
        <v>0</v>
      </c>
      <c r="C480" s="49" t="str">
        <f t="shared" si="12"/>
        <v/>
      </c>
      <c r="D480" s="49" t="str">
        <f t="shared" si="13"/>
        <v/>
      </c>
    </row>
    <row r="481" spans="1:4" ht="12.75">
      <c r="A481" s="3" t="str">
        <f ca="1">'ronde 4'!C31&amp;'ronde 4'!E31</f>
        <v/>
      </c>
      <c r="B481" s="49">
        <f>'ronde 4'!G31</f>
        <v>0</v>
      </c>
      <c r="C481" s="49" t="str">
        <f t="shared" si="12"/>
        <v/>
      </c>
      <c r="D481" s="49" t="str">
        <f t="shared" si="13"/>
        <v/>
      </c>
    </row>
    <row r="482" spans="1:4" ht="12.75">
      <c r="A482" s="3" t="str">
        <f ca="1">'ronde 4'!C32&amp;'ronde 4'!E32</f>
        <v/>
      </c>
      <c r="B482" s="49">
        <f>'ronde 4'!G32</f>
        <v>0</v>
      </c>
      <c r="C482" s="49" t="str">
        <f t="shared" si="12"/>
        <v/>
      </c>
      <c r="D482" s="49" t="str">
        <f t="shared" si="13"/>
        <v/>
      </c>
    </row>
    <row r="483" spans="1:4" ht="12.75">
      <c r="A483" s="3" t="str">
        <f ca="1">'ronde 4'!C33&amp;'ronde 4'!E33</f>
        <v/>
      </c>
      <c r="B483" s="49">
        <f>'ronde 4'!G33</f>
        <v>0</v>
      </c>
      <c r="C483" s="49" t="str">
        <f t="shared" si="12"/>
        <v/>
      </c>
      <c r="D483" s="49" t="str">
        <f t="shared" si="13"/>
        <v/>
      </c>
    </row>
    <row r="484" spans="1:4" ht="12.75">
      <c r="A484" s="3" t="str">
        <f ca="1">'ronde 4'!C34&amp;'ronde 4'!E34</f>
        <v/>
      </c>
      <c r="B484" s="49">
        <f>'ronde 4'!G34</f>
        <v>0</v>
      </c>
      <c r="C484" s="49" t="str">
        <f t="shared" si="12"/>
        <v/>
      </c>
      <c r="D484" s="49" t="str">
        <f t="shared" si="13"/>
        <v/>
      </c>
    </row>
    <row r="485" spans="1:4" ht="12.75">
      <c r="A485" s="3" t="str">
        <f ca="1">'ronde 4'!C35&amp;'ronde 4'!E35</f>
        <v/>
      </c>
      <c r="B485" s="49">
        <f>'ronde 4'!G35</f>
        <v>0</v>
      </c>
      <c r="C485" s="49" t="str">
        <f t="shared" si="12"/>
        <v/>
      </c>
      <c r="D485" s="49" t="str">
        <f t="shared" si="13"/>
        <v/>
      </c>
    </row>
    <row r="486" spans="1:4" ht="12.75">
      <c r="A486" s="3" t="str">
        <f ca="1">'ronde 4'!C36&amp;'ronde 4'!E36</f>
        <v/>
      </c>
      <c r="B486" s="49">
        <f>'ronde 4'!G36</f>
        <v>0</v>
      </c>
      <c r="C486" s="49" t="str">
        <f t="shared" si="12"/>
        <v/>
      </c>
      <c r="D486" s="49" t="str">
        <f t="shared" si="13"/>
        <v/>
      </c>
    </row>
    <row r="487" spans="1:4" ht="12.75">
      <c r="A487" s="3" t="str">
        <f ca="1">'ronde 4'!C37&amp;'ronde 4'!E37</f>
        <v/>
      </c>
      <c r="B487" s="49">
        <f>'ronde 4'!G37</f>
        <v>0</v>
      </c>
      <c r="C487" s="49" t="str">
        <f t="shared" si="12"/>
        <v/>
      </c>
      <c r="D487" s="49" t="str">
        <f t="shared" si="13"/>
        <v/>
      </c>
    </row>
    <row r="488" spans="1:4" ht="12.75">
      <c r="A488" s="3" t="str">
        <f ca="1">'ronde 4'!C38&amp;'ronde 4'!E38</f>
        <v/>
      </c>
      <c r="B488" s="49">
        <f>'ronde 4'!G38</f>
        <v>0</v>
      </c>
      <c r="C488" s="49" t="str">
        <f t="shared" si="12"/>
        <v/>
      </c>
      <c r="D488" s="49" t="str">
        <f t="shared" si="13"/>
        <v/>
      </c>
    </row>
    <row r="489" spans="1:4" ht="12.75">
      <c r="A489" s="3" t="str">
        <f ca="1">'ronde 4'!C39&amp;'ronde 4'!E39</f>
        <v/>
      </c>
      <c r="B489" s="49">
        <f>'ronde 4'!G39</f>
        <v>0</v>
      </c>
      <c r="C489" s="49" t="str">
        <f t="shared" si="12"/>
        <v/>
      </c>
      <c r="D489" s="49" t="str">
        <f t="shared" si="13"/>
        <v/>
      </c>
    </row>
    <row r="490" spans="1:4" ht="12.75">
      <c r="A490" s="3" t="str">
        <f ca="1">'ronde 4'!C40&amp;'ronde 4'!E40</f>
        <v/>
      </c>
      <c r="B490" s="49">
        <f>'ronde 4'!G40</f>
        <v>0</v>
      </c>
      <c r="C490" s="49" t="str">
        <f t="shared" si="12"/>
        <v/>
      </c>
      <c r="D490" s="49" t="str">
        <f t="shared" si="13"/>
        <v/>
      </c>
    </row>
    <row r="491" spans="1:4" ht="12.75">
      <c r="A491" s="3" t="str">
        <f ca="1">'ronde 4'!C41&amp;'ronde 4'!E41</f>
        <v/>
      </c>
      <c r="B491" s="49">
        <f>'ronde 4'!G41</f>
        <v>0</v>
      </c>
      <c r="C491" s="49" t="str">
        <f t="shared" si="12"/>
        <v/>
      </c>
      <c r="D491" s="49" t="str">
        <f t="shared" si="13"/>
        <v/>
      </c>
    </row>
    <row r="492" spans="1:4" ht="12.75">
      <c r="A492" s="3" t="str">
        <f ca="1">'ronde 4'!C42&amp;'ronde 4'!E42</f>
        <v/>
      </c>
      <c r="B492" s="49">
        <f>'ronde 4'!G42</f>
        <v>0</v>
      </c>
      <c r="C492" s="49" t="str">
        <f t="shared" si="12"/>
        <v/>
      </c>
      <c r="D492" s="49" t="str">
        <f t="shared" si="13"/>
        <v/>
      </c>
    </row>
    <row r="493" spans="1:4" ht="12.75">
      <c r="A493" s="3" t="str">
        <f ca="1">'ronde 4'!C43&amp;'ronde 4'!E43</f>
        <v/>
      </c>
      <c r="B493" s="49">
        <f>'ronde 4'!G43</f>
        <v>0</v>
      </c>
      <c r="C493" s="49" t="str">
        <f t="shared" si="12"/>
        <v/>
      </c>
      <c r="D493" s="49" t="str">
        <f t="shared" si="13"/>
        <v/>
      </c>
    </row>
    <row r="494" spans="1:4" ht="12.75">
      <c r="A494" s="3" t="str">
        <f ca="1">'ronde 4'!C44&amp;'ronde 4'!E44</f>
        <v/>
      </c>
      <c r="B494" s="49">
        <f>'ronde 4'!G44</f>
        <v>0</v>
      </c>
      <c r="C494" s="49" t="str">
        <f t="shared" si="12"/>
        <v/>
      </c>
      <c r="D494" s="49" t="str">
        <f t="shared" si="13"/>
        <v/>
      </c>
    </row>
    <row r="495" spans="1:4" ht="12.75">
      <c r="A495" s="3" t="str">
        <f ca="1">'ronde 4'!C45&amp;'ronde 4'!E45</f>
        <v/>
      </c>
      <c r="B495" s="49">
        <f>'ronde 4'!G45</f>
        <v>0</v>
      </c>
      <c r="C495" s="49" t="str">
        <f t="shared" si="12"/>
        <v/>
      </c>
      <c r="D495" s="49" t="str">
        <f t="shared" si="13"/>
        <v/>
      </c>
    </row>
    <row r="496" spans="1:4" ht="12.75">
      <c r="A496" s="3" t="str">
        <f ca="1">'ronde 4'!C46&amp;'ronde 4'!E46</f>
        <v/>
      </c>
      <c r="B496" s="49">
        <f>'ronde 4'!G46</f>
        <v>0</v>
      </c>
      <c r="C496" s="49" t="str">
        <f t="shared" si="12"/>
        <v/>
      </c>
      <c r="D496" s="49" t="str">
        <f t="shared" si="13"/>
        <v/>
      </c>
    </row>
    <row r="497" spans="1:4" ht="12.75">
      <c r="A497" s="3" t="str">
        <f ca="1">'ronde 4'!C47&amp;'ronde 4'!E47</f>
        <v/>
      </c>
      <c r="B497" s="49">
        <f>'ronde 4'!G47</f>
        <v>0</v>
      </c>
      <c r="C497" s="49" t="str">
        <f t="shared" si="12"/>
        <v/>
      </c>
      <c r="D497" s="49" t="str">
        <f t="shared" si="13"/>
        <v/>
      </c>
    </row>
    <row r="498" spans="1:4" ht="12.75">
      <c r="A498" s="3" t="str">
        <f ca="1">'ronde 4'!C48&amp;'ronde 4'!E48</f>
        <v/>
      </c>
      <c r="B498" s="49">
        <f>'ronde 4'!G48</f>
        <v>0</v>
      </c>
      <c r="C498" s="49" t="str">
        <f t="shared" si="12"/>
        <v/>
      </c>
      <c r="D498" s="49" t="str">
        <f t="shared" si="13"/>
        <v/>
      </c>
    </row>
    <row r="499" spans="1:4" ht="12.75">
      <c r="A499" s="3" t="str">
        <f ca="1">'ronde 4'!C49&amp;'ronde 4'!E49</f>
        <v/>
      </c>
      <c r="B499" s="49">
        <f>'ronde 4'!G49</f>
        <v>0</v>
      </c>
      <c r="C499" s="49" t="str">
        <f t="shared" si="12"/>
        <v/>
      </c>
      <c r="D499" s="49" t="str">
        <f t="shared" si="13"/>
        <v/>
      </c>
    </row>
    <row r="500" spans="1:4" ht="12.75">
      <c r="A500" s="3" t="str">
        <f ca="1">'ronde 4'!C50&amp;'ronde 4'!E50</f>
        <v/>
      </c>
      <c r="B500" s="49">
        <f>'ronde 4'!G50</f>
        <v>0</v>
      </c>
      <c r="C500" s="49" t="str">
        <f t="shared" si="12"/>
        <v/>
      </c>
      <c r="D500" s="49" t="str">
        <f t="shared" si="13"/>
        <v/>
      </c>
    </row>
    <row r="501" spans="1:4" ht="12.75">
      <c r="A501" s="3" t="str">
        <f ca="1">'ronde 4'!C51&amp;'ronde 4'!E51</f>
        <v/>
      </c>
      <c r="B501" s="49">
        <f>'ronde 4'!G51</f>
        <v>0</v>
      </c>
      <c r="C501" s="49" t="str">
        <f t="shared" si="12"/>
        <v/>
      </c>
      <c r="D501" s="49" t="str">
        <f t="shared" si="13"/>
        <v/>
      </c>
    </row>
    <row r="502" spans="1:4" ht="12.75">
      <c r="A502" s="3" t="str">
        <f ca="1">'ronde 4'!C52&amp;'ronde 4'!E52</f>
        <v/>
      </c>
      <c r="B502" s="49">
        <f>'ronde 4'!G52</f>
        <v>0</v>
      </c>
      <c r="C502" s="49" t="str">
        <f t="shared" si="12"/>
        <v/>
      </c>
      <c r="D502" s="49" t="str">
        <f t="shared" si="13"/>
        <v/>
      </c>
    </row>
    <row r="503" spans="1:4" ht="12.75">
      <c r="A503" s="3" t="str">
        <f ca="1">'ronde 4'!C53&amp;'ronde 4'!E53</f>
        <v/>
      </c>
      <c r="B503" s="49">
        <f>'ronde 4'!G53</f>
        <v>0</v>
      </c>
      <c r="C503" s="49" t="str">
        <f t="shared" si="12"/>
        <v/>
      </c>
      <c r="D503" s="49" t="str">
        <f t="shared" si="13"/>
        <v/>
      </c>
    </row>
    <row r="504" spans="1:4" ht="12.75">
      <c r="A504" s="3" t="str">
        <f ca="1">'ronde 4'!C54&amp;'ronde 4'!E54</f>
        <v/>
      </c>
      <c r="B504" s="49">
        <f>'ronde 4'!G54</f>
        <v>0</v>
      </c>
      <c r="C504" s="49" t="str">
        <f t="shared" si="12"/>
        <v/>
      </c>
      <c r="D504" s="49" t="str">
        <f t="shared" si="13"/>
        <v/>
      </c>
    </row>
    <row r="505" spans="1:4" ht="12.75">
      <c r="A505" s="3" t="str">
        <f ca="1">'ronde 4'!C55&amp;'ronde 4'!E55</f>
        <v/>
      </c>
      <c r="B505" s="49">
        <f>'ronde 4'!G55</f>
        <v>0</v>
      </c>
      <c r="C505" s="49" t="str">
        <f t="shared" si="12"/>
        <v/>
      </c>
      <c r="D505" s="49" t="str">
        <f t="shared" si="13"/>
        <v/>
      </c>
    </row>
    <row r="506" spans="1:4" ht="12.75">
      <c r="A506" s="3" t="str">
        <f ca="1">'ronde 4'!C56&amp;'ronde 4'!E56</f>
        <v/>
      </c>
      <c r="B506" s="49">
        <f>'ronde 4'!G56</f>
        <v>0</v>
      </c>
      <c r="C506" s="49" t="str">
        <f t="shared" si="12"/>
        <v/>
      </c>
      <c r="D506" s="49" t="str">
        <f t="shared" si="13"/>
        <v/>
      </c>
    </row>
    <row r="507" spans="1:4" ht="12.75">
      <c r="A507" s="3" t="str">
        <f ca="1">'ronde 4'!C57&amp;'ronde 4'!E57</f>
        <v/>
      </c>
      <c r="B507" s="49">
        <f>'ronde 4'!G57</f>
        <v>0</v>
      </c>
      <c r="C507" s="49" t="str">
        <f t="shared" si="12"/>
        <v/>
      </c>
      <c r="D507" s="49" t="str">
        <f t="shared" si="13"/>
        <v/>
      </c>
    </row>
    <row r="508" spans="1:4" ht="12.75">
      <c r="A508" s="3" t="str">
        <f ca="1">'ronde 4'!C58&amp;'ronde 4'!E58</f>
        <v/>
      </c>
      <c r="B508" s="49">
        <f>'ronde 4'!G58</f>
        <v>0</v>
      </c>
      <c r="C508" s="49" t="str">
        <f t="shared" si="12"/>
        <v/>
      </c>
      <c r="D508" s="49" t="str">
        <f t="shared" si="13"/>
        <v/>
      </c>
    </row>
    <row r="509" spans="1:4" ht="12.75">
      <c r="A509" s="3" t="str">
        <f ca="1">'ronde 4'!C59&amp;'ronde 4'!E59</f>
        <v/>
      </c>
      <c r="B509" s="49">
        <f>'ronde 4'!G59</f>
        <v>0</v>
      </c>
      <c r="C509" s="49" t="str">
        <f t="shared" si="12"/>
        <v/>
      </c>
      <c r="D509" s="49" t="str">
        <f t="shared" si="13"/>
        <v/>
      </c>
    </row>
    <row r="510" spans="1:4" ht="12.75">
      <c r="A510" s="3" t="str">
        <f ca="1">'ronde 4'!C60&amp;'ronde 4'!E60</f>
        <v/>
      </c>
      <c r="B510" s="49">
        <f>'ronde 4'!G60</f>
        <v>0</v>
      </c>
      <c r="C510" s="49" t="str">
        <f t="shared" si="12"/>
        <v/>
      </c>
      <c r="D510" s="49" t="str">
        <f t="shared" si="13"/>
        <v/>
      </c>
    </row>
    <row r="511" spans="1:4" ht="12.75">
      <c r="A511" s="3" t="str">
        <f ca="1">'ronde 4'!C61&amp;'ronde 4'!E61</f>
        <v/>
      </c>
      <c r="B511" s="49">
        <f>'ronde 4'!G61</f>
        <v>0</v>
      </c>
      <c r="C511" s="49" t="str">
        <f t="shared" si="12"/>
        <v/>
      </c>
      <c r="D511" s="49" t="str">
        <f t="shared" si="13"/>
        <v/>
      </c>
    </row>
    <row r="512" spans="1:4" ht="12.75">
      <c r="A512" s="3" t="str">
        <f ca="1">'ronde 4'!C62&amp;'ronde 4'!E62</f>
        <v/>
      </c>
      <c r="B512" s="49">
        <f>'ronde 4'!G62</f>
        <v>0</v>
      </c>
      <c r="C512" s="49" t="str">
        <f t="shared" si="12"/>
        <v/>
      </c>
      <c r="D512" s="49" t="str">
        <f t="shared" si="13"/>
        <v/>
      </c>
    </row>
    <row r="513" spans="1:4" ht="12.75">
      <c r="A513" s="3" t="str">
        <f ca="1">'ronde 4'!C63&amp;'ronde 4'!E63</f>
        <v/>
      </c>
      <c r="B513" s="49">
        <f>'ronde 4'!G63</f>
        <v>0</v>
      </c>
      <c r="C513" s="49" t="str">
        <f t="shared" si="12"/>
        <v/>
      </c>
      <c r="D513" s="49" t="str">
        <f t="shared" si="13"/>
        <v/>
      </c>
    </row>
    <row r="514" spans="1:4" ht="12.75">
      <c r="A514" s="3" t="str">
        <f ca="1">'ronde 4'!C64&amp;'ronde 4'!E64</f>
        <v/>
      </c>
      <c r="B514" s="49">
        <f>'ronde 4'!G64</f>
        <v>0</v>
      </c>
      <c r="C514" s="49" t="str">
        <f t="shared" si="12"/>
        <v/>
      </c>
      <c r="D514" s="49" t="str">
        <f t="shared" si="13"/>
        <v/>
      </c>
    </row>
    <row r="515" spans="1:4" ht="12.75">
      <c r="A515" s="3" t="str">
        <f ca="1">'ronde 4'!C65&amp;'ronde 4'!E65</f>
        <v/>
      </c>
      <c r="B515" s="49">
        <f>'ronde 4'!G65</f>
        <v>0</v>
      </c>
      <c r="C515" s="49" t="str">
        <f t="shared" si="12"/>
        <v/>
      </c>
      <c r="D515" s="49" t="str">
        <f t="shared" si="13"/>
        <v/>
      </c>
    </row>
    <row r="516" spans="1:4" ht="12.75">
      <c r="A516" s="3" t="str">
        <f ca="1">'ronde 4'!C66&amp;'ronde 4'!E66</f>
        <v/>
      </c>
      <c r="B516" s="49">
        <f>'ronde 4'!G66</f>
        <v>0</v>
      </c>
      <c r="C516" s="49" t="str">
        <f t="shared" si="12"/>
        <v/>
      </c>
      <c r="D516" s="49" t="str">
        <f t="shared" si="13"/>
        <v/>
      </c>
    </row>
    <row r="517" spans="1:4" ht="12.75">
      <c r="A517" s="3" t="str">
        <f ca="1">'ronde 4'!C67&amp;'ronde 4'!E67</f>
        <v/>
      </c>
      <c r="B517" s="49">
        <f>'ronde 4'!G67</f>
        <v>0</v>
      </c>
      <c r="C517" s="49" t="str">
        <f aca="true" t="shared" si="14" ref="C517:C556">IF(B517=0,"",IF(B517=1,1,IF(B517=3,0.5,0)))</f>
        <v/>
      </c>
      <c r="D517" s="49" t="str">
        <f aca="true" t="shared" si="15" ref="D517:D556">IF(B517=0,"",IF(B517=1,0,IF(B517=3,0.5,1)))</f>
        <v/>
      </c>
    </row>
    <row r="518" spans="1:4" ht="12.75">
      <c r="A518" s="3" t="str">
        <f ca="1">'ronde 4'!C68&amp;'ronde 4'!E68</f>
        <v/>
      </c>
      <c r="B518" s="49">
        <f>'ronde 4'!G68</f>
        <v>0</v>
      </c>
      <c r="C518" s="49" t="str">
        <f t="shared" si="14"/>
        <v/>
      </c>
      <c r="D518" s="49" t="str">
        <f t="shared" si="15"/>
        <v/>
      </c>
    </row>
    <row r="519" spans="1:4" ht="12.75">
      <c r="A519" s="3" t="str">
        <f ca="1">'ronde 4'!C69&amp;'ronde 4'!E69</f>
        <v/>
      </c>
      <c r="B519" s="49">
        <f>'ronde 4'!G69</f>
        <v>0</v>
      </c>
      <c r="C519" s="49" t="str">
        <f t="shared" si="14"/>
        <v/>
      </c>
      <c r="D519" s="49" t="str">
        <f t="shared" si="15"/>
        <v/>
      </c>
    </row>
    <row r="520" spans="1:4" ht="12.75">
      <c r="A520" s="3" t="str">
        <f ca="1">'ronde 4'!C70&amp;'ronde 4'!E70</f>
        <v/>
      </c>
      <c r="B520" s="49">
        <f>'ronde 4'!G70</f>
        <v>0</v>
      </c>
      <c r="C520" s="49" t="str">
        <f t="shared" si="14"/>
        <v/>
      </c>
      <c r="D520" s="49" t="str">
        <f t="shared" si="15"/>
        <v/>
      </c>
    </row>
    <row r="521" spans="1:4" ht="12.75">
      <c r="A521" s="3" t="str">
        <f ca="1">'ronde 4'!C71&amp;'ronde 4'!E71</f>
        <v/>
      </c>
      <c r="B521" s="49">
        <f>'ronde 4'!G71</f>
        <v>0</v>
      </c>
      <c r="C521" s="49" t="str">
        <f t="shared" si="14"/>
        <v/>
      </c>
      <c r="D521" s="49" t="str">
        <f t="shared" si="15"/>
        <v/>
      </c>
    </row>
    <row r="522" spans="1:4" ht="12.75">
      <c r="A522" s="3" t="str">
        <f ca="1">'ronde 4'!C72&amp;'ronde 4'!E72</f>
        <v/>
      </c>
      <c r="B522" s="49">
        <f>'ronde 4'!G72</f>
        <v>0</v>
      </c>
      <c r="C522" s="49" t="str">
        <f t="shared" si="14"/>
        <v/>
      </c>
      <c r="D522" s="49" t="str">
        <f t="shared" si="15"/>
        <v/>
      </c>
    </row>
    <row r="523" spans="1:4" ht="12.75">
      <c r="A523" s="3" t="str">
        <f ca="1">'ronde 4'!C73&amp;'ronde 4'!E73</f>
        <v/>
      </c>
      <c r="B523" s="49">
        <f>'ronde 4'!G73</f>
        <v>0</v>
      </c>
      <c r="C523" s="49" t="str">
        <f t="shared" si="14"/>
        <v/>
      </c>
      <c r="D523" s="49" t="str">
        <f t="shared" si="15"/>
        <v/>
      </c>
    </row>
    <row r="524" spans="1:4" ht="12.75">
      <c r="A524" s="3" t="str">
        <f ca="1">'ronde 4'!C74&amp;'ronde 4'!E74</f>
        <v/>
      </c>
      <c r="B524" s="49">
        <f>'ronde 4'!G74</f>
        <v>0</v>
      </c>
      <c r="C524" s="49" t="str">
        <f t="shared" si="14"/>
        <v/>
      </c>
      <c r="D524" s="49" t="str">
        <f t="shared" si="15"/>
        <v/>
      </c>
    </row>
    <row r="525" spans="1:4" ht="12.75">
      <c r="A525" s="3" t="str">
        <f ca="1">'ronde 4'!C75&amp;'ronde 4'!E75</f>
        <v/>
      </c>
      <c r="B525" s="49">
        <f>'ronde 4'!G75</f>
        <v>0</v>
      </c>
      <c r="C525" s="49" t="str">
        <f t="shared" si="14"/>
        <v/>
      </c>
      <c r="D525" s="49" t="str">
        <f t="shared" si="15"/>
        <v/>
      </c>
    </row>
    <row r="526" spans="1:4" ht="12.75">
      <c r="A526" s="3" t="str">
        <f ca="1">'ronde 4'!C76&amp;'ronde 4'!E76</f>
        <v/>
      </c>
      <c r="B526" s="49">
        <f>'ronde 4'!G76</f>
        <v>0</v>
      </c>
      <c r="C526" s="49" t="str">
        <f t="shared" si="14"/>
        <v/>
      </c>
      <c r="D526" s="49" t="str">
        <f t="shared" si="15"/>
        <v/>
      </c>
    </row>
    <row r="527" spans="1:4" ht="12.75">
      <c r="A527" s="3" t="str">
        <f ca="1">'ronde 4'!C77&amp;'ronde 4'!E77</f>
        <v/>
      </c>
      <c r="B527" s="49">
        <f>'ronde 4'!G77</f>
        <v>0</v>
      </c>
      <c r="C527" s="49" t="str">
        <f t="shared" si="14"/>
        <v/>
      </c>
      <c r="D527" s="49" t="str">
        <f t="shared" si="15"/>
        <v/>
      </c>
    </row>
    <row r="528" spans="1:4" ht="12.75">
      <c r="A528" s="3" t="str">
        <f ca="1">'ronde 4'!C78&amp;'ronde 4'!E78</f>
        <v/>
      </c>
      <c r="B528" s="49">
        <f>'ronde 4'!G78</f>
        <v>0</v>
      </c>
      <c r="C528" s="49" t="str">
        <f t="shared" si="14"/>
        <v/>
      </c>
      <c r="D528" s="49" t="str">
        <f t="shared" si="15"/>
        <v/>
      </c>
    </row>
    <row r="529" spans="1:4" ht="12.75">
      <c r="A529" s="3" t="str">
        <f ca="1">'ronde 4'!C79&amp;'ronde 4'!E79</f>
        <v/>
      </c>
      <c r="B529" s="49">
        <f>'ronde 4'!G79</f>
        <v>0</v>
      </c>
      <c r="C529" s="49" t="str">
        <f t="shared" si="14"/>
        <v/>
      </c>
      <c r="D529" s="49" t="str">
        <f t="shared" si="15"/>
        <v/>
      </c>
    </row>
    <row r="530" spans="1:4" ht="12.75">
      <c r="A530" s="3" t="str">
        <f ca="1">'ronde 4'!C80&amp;'ronde 4'!E80</f>
        <v/>
      </c>
      <c r="B530" s="49">
        <f>'ronde 4'!G80</f>
        <v>0</v>
      </c>
      <c r="C530" s="49" t="str">
        <f t="shared" si="14"/>
        <v/>
      </c>
      <c r="D530" s="49" t="str">
        <f t="shared" si="15"/>
        <v/>
      </c>
    </row>
    <row r="531" spans="1:4" ht="12.75">
      <c r="A531" s="3" t="str">
        <f ca="1">'ronde 4'!C81&amp;'ronde 4'!E81</f>
        <v/>
      </c>
      <c r="B531" s="49">
        <f>'ronde 4'!G81</f>
        <v>0</v>
      </c>
      <c r="C531" s="49" t="str">
        <f t="shared" si="14"/>
        <v/>
      </c>
      <c r="D531" s="49" t="str">
        <f t="shared" si="15"/>
        <v/>
      </c>
    </row>
    <row r="532" spans="1:4" ht="12.75">
      <c r="A532" s="3" t="str">
        <f ca="1">'ronde 4'!C82&amp;'ronde 4'!E82</f>
        <v/>
      </c>
      <c r="B532" s="49">
        <f>'ronde 4'!G82</f>
        <v>0</v>
      </c>
      <c r="C532" s="49" t="str">
        <f t="shared" si="14"/>
        <v/>
      </c>
      <c r="D532" s="49" t="str">
        <f t="shared" si="15"/>
        <v/>
      </c>
    </row>
    <row r="533" spans="1:4" ht="12.75">
      <c r="A533" s="3" t="str">
        <f ca="1">'ronde 4'!C83&amp;'ronde 4'!E83</f>
        <v/>
      </c>
      <c r="B533" s="49">
        <f>'ronde 4'!G83</f>
        <v>0</v>
      </c>
      <c r="C533" s="49" t="str">
        <f t="shared" si="14"/>
        <v/>
      </c>
      <c r="D533" s="49" t="str">
        <f t="shared" si="15"/>
        <v/>
      </c>
    </row>
    <row r="534" spans="1:4" ht="12.75">
      <c r="A534" s="3" t="str">
        <f ca="1">'ronde 4'!C84&amp;'ronde 4'!E84</f>
        <v/>
      </c>
      <c r="B534" s="49">
        <f>'ronde 4'!G84</f>
        <v>0</v>
      </c>
      <c r="C534" s="49" t="str">
        <f t="shared" si="14"/>
        <v/>
      </c>
      <c r="D534" s="49" t="str">
        <f t="shared" si="15"/>
        <v/>
      </c>
    </row>
    <row r="535" spans="1:4" ht="12.75">
      <c r="A535" s="3" t="str">
        <f ca="1">'ronde 4'!C85&amp;'ronde 4'!E85</f>
        <v/>
      </c>
      <c r="B535" s="49">
        <f>'ronde 4'!G85</f>
        <v>0</v>
      </c>
      <c r="C535" s="49" t="str">
        <f t="shared" si="14"/>
        <v/>
      </c>
      <c r="D535" s="49" t="str">
        <f t="shared" si="15"/>
        <v/>
      </c>
    </row>
    <row r="536" spans="1:4" ht="12.75">
      <c r="A536" s="3" t="str">
        <f ca="1">'ronde 4'!C86&amp;'ronde 4'!E86</f>
        <v/>
      </c>
      <c r="B536" s="49">
        <f>'ronde 4'!G86</f>
        <v>0</v>
      </c>
      <c r="C536" s="49" t="str">
        <f t="shared" si="14"/>
        <v/>
      </c>
      <c r="D536" s="49" t="str">
        <f t="shared" si="15"/>
        <v/>
      </c>
    </row>
    <row r="537" spans="1:4" ht="12.75">
      <c r="A537" s="3" t="str">
        <f ca="1">'ronde 4'!C87&amp;'ronde 4'!E87</f>
        <v/>
      </c>
      <c r="B537" s="49">
        <f>'ronde 4'!G87</f>
        <v>0</v>
      </c>
      <c r="C537" s="49" t="str">
        <f t="shared" si="14"/>
        <v/>
      </c>
      <c r="D537" s="49" t="str">
        <f t="shared" si="15"/>
        <v/>
      </c>
    </row>
    <row r="538" spans="1:4" ht="12.75">
      <c r="A538" s="3" t="str">
        <f ca="1">'ronde 4'!C88&amp;'ronde 4'!E88</f>
        <v/>
      </c>
      <c r="B538" s="49">
        <f>'ronde 4'!G88</f>
        <v>0</v>
      </c>
      <c r="C538" s="49" t="str">
        <f t="shared" si="14"/>
        <v/>
      </c>
      <c r="D538" s="49" t="str">
        <f t="shared" si="15"/>
        <v/>
      </c>
    </row>
    <row r="539" spans="1:4" ht="12.75">
      <c r="A539" s="3" t="str">
        <f ca="1">'ronde 4'!C89&amp;'ronde 4'!E89</f>
        <v/>
      </c>
      <c r="B539" s="49">
        <f>'ronde 4'!G89</f>
        <v>0</v>
      </c>
      <c r="C539" s="49" t="str">
        <f t="shared" si="14"/>
        <v/>
      </c>
      <c r="D539" s="49" t="str">
        <f t="shared" si="15"/>
        <v/>
      </c>
    </row>
    <row r="540" spans="1:4" ht="12.75">
      <c r="A540" s="3" t="str">
        <f ca="1">'ronde 4'!C90&amp;'ronde 4'!E90</f>
        <v/>
      </c>
      <c r="B540" s="49">
        <f>'ronde 4'!G90</f>
        <v>0</v>
      </c>
      <c r="C540" s="49" t="str">
        <f t="shared" si="14"/>
        <v/>
      </c>
      <c r="D540" s="49" t="str">
        <f t="shared" si="15"/>
        <v/>
      </c>
    </row>
    <row r="541" spans="1:4" ht="12.75">
      <c r="A541" s="3" t="str">
        <f ca="1">'ronde 4'!C91&amp;'ronde 4'!E91</f>
        <v/>
      </c>
      <c r="B541" s="49">
        <f>'ronde 4'!G91</f>
        <v>0</v>
      </c>
      <c r="C541" s="49" t="str">
        <f t="shared" si="14"/>
        <v/>
      </c>
      <c r="D541" s="49" t="str">
        <f t="shared" si="15"/>
        <v/>
      </c>
    </row>
    <row r="542" spans="1:4" ht="12.75">
      <c r="A542" s="3" t="str">
        <f ca="1">'ronde 4'!C92&amp;'ronde 4'!E92</f>
        <v/>
      </c>
      <c r="B542" s="49">
        <f>'ronde 4'!G92</f>
        <v>0</v>
      </c>
      <c r="C542" s="49" t="str">
        <f t="shared" si="14"/>
        <v/>
      </c>
      <c r="D542" s="49" t="str">
        <f t="shared" si="15"/>
        <v/>
      </c>
    </row>
    <row r="543" spans="1:4" ht="12.75">
      <c r="A543" s="3" t="str">
        <f ca="1">'ronde 4'!C93&amp;'ronde 4'!E93</f>
        <v/>
      </c>
      <c r="B543" s="49">
        <f>'ronde 4'!G93</f>
        <v>0</v>
      </c>
      <c r="C543" s="49" t="str">
        <f t="shared" si="14"/>
        <v/>
      </c>
      <c r="D543" s="49" t="str">
        <f t="shared" si="15"/>
        <v/>
      </c>
    </row>
    <row r="544" spans="1:4" ht="12.75">
      <c r="A544" s="3" t="str">
        <f ca="1">'ronde 4'!C94&amp;'ronde 4'!E94</f>
        <v/>
      </c>
      <c r="B544" s="49">
        <f>'ronde 4'!G94</f>
        <v>0</v>
      </c>
      <c r="C544" s="49" t="str">
        <f t="shared" si="14"/>
        <v/>
      </c>
      <c r="D544" s="49" t="str">
        <f t="shared" si="15"/>
        <v/>
      </c>
    </row>
    <row r="545" spans="1:4" ht="12.75">
      <c r="A545" s="3" t="str">
        <f ca="1">'ronde 4'!C95&amp;'ronde 4'!E95</f>
        <v/>
      </c>
      <c r="B545" s="49">
        <f>'ronde 4'!G95</f>
        <v>0</v>
      </c>
      <c r="C545" s="49" t="str">
        <f t="shared" si="14"/>
        <v/>
      </c>
      <c r="D545" s="49" t="str">
        <f t="shared" si="15"/>
        <v/>
      </c>
    </row>
    <row r="546" spans="1:4" ht="12.75">
      <c r="A546" s="3" t="str">
        <f ca="1">'ronde 4'!C96&amp;'ronde 4'!E96</f>
        <v/>
      </c>
      <c r="B546" s="49">
        <f>'ronde 4'!G96</f>
        <v>0</v>
      </c>
      <c r="C546" s="49" t="str">
        <f t="shared" si="14"/>
        <v/>
      </c>
      <c r="D546" s="49" t="str">
        <f t="shared" si="15"/>
        <v/>
      </c>
    </row>
    <row r="547" spans="1:4" ht="12.75">
      <c r="A547" s="3" t="str">
        <f ca="1">'ronde 4'!C97&amp;'ronde 4'!E97</f>
        <v/>
      </c>
      <c r="B547" s="49">
        <f>'ronde 4'!G97</f>
        <v>0</v>
      </c>
      <c r="C547" s="49" t="str">
        <f t="shared" si="14"/>
        <v/>
      </c>
      <c r="D547" s="49" t="str">
        <f t="shared" si="15"/>
        <v/>
      </c>
    </row>
    <row r="548" spans="1:4" ht="12.75">
      <c r="A548" s="3" t="str">
        <f ca="1">'ronde 4'!C98&amp;'ronde 4'!E98</f>
        <v/>
      </c>
      <c r="B548" s="49">
        <f>'ronde 4'!G98</f>
        <v>0</v>
      </c>
      <c r="C548" s="49" t="str">
        <f t="shared" si="14"/>
        <v/>
      </c>
      <c r="D548" s="49" t="str">
        <f t="shared" si="15"/>
        <v/>
      </c>
    </row>
    <row r="549" spans="1:4" ht="12.75">
      <c r="A549" s="3" t="str">
        <f ca="1">'ronde 4'!C99&amp;'ronde 4'!E99</f>
        <v/>
      </c>
      <c r="B549" s="49">
        <f>'ronde 4'!G99</f>
        <v>0</v>
      </c>
      <c r="C549" s="49" t="str">
        <f t="shared" si="14"/>
        <v/>
      </c>
      <c r="D549" s="49" t="str">
        <f t="shared" si="15"/>
        <v/>
      </c>
    </row>
    <row r="550" spans="1:4" ht="12.75">
      <c r="A550" s="3" t="str">
        <f ca="1">'ronde 4'!C100&amp;'ronde 4'!E100</f>
        <v/>
      </c>
      <c r="B550" s="49">
        <f>'ronde 4'!G100</f>
        <v>0</v>
      </c>
      <c r="C550" s="49" t="str">
        <f t="shared" si="14"/>
        <v/>
      </c>
      <c r="D550" s="49" t="str">
        <f t="shared" si="15"/>
        <v/>
      </c>
    </row>
    <row r="551" spans="1:4" ht="12.75">
      <c r="A551" s="3" t="str">
        <f ca="1">'ronde 4'!C101&amp;'ronde 4'!E101</f>
        <v/>
      </c>
      <c r="B551" s="49">
        <f>'ronde 4'!G101</f>
        <v>0</v>
      </c>
      <c r="C551" s="49" t="str">
        <f t="shared" si="14"/>
        <v/>
      </c>
      <c r="D551" s="49" t="str">
        <f t="shared" si="15"/>
        <v/>
      </c>
    </row>
    <row r="552" spans="1:4" ht="12.75">
      <c r="A552" s="3" t="str">
        <f ca="1">'ronde 4'!C102&amp;'ronde 4'!E102</f>
        <v/>
      </c>
      <c r="B552" s="49">
        <f>'ronde 4'!G102</f>
        <v>0</v>
      </c>
      <c r="C552" s="49" t="str">
        <f t="shared" si="14"/>
        <v/>
      </c>
      <c r="D552" s="49" t="str">
        <f t="shared" si="15"/>
        <v/>
      </c>
    </row>
    <row r="553" spans="1:4" ht="12.75">
      <c r="A553" s="3" t="str">
        <f ca="1">'ronde 4'!C103&amp;'ronde 4'!E103</f>
        <v/>
      </c>
      <c r="B553" s="49">
        <f>'ronde 4'!G103</f>
        <v>0</v>
      </c>
      <c r="C553" s="49" t="str">
        <f t="shared" si="14"/>
        <v/>
      </c>
      <c r="D553" s="49" t="str">
        <f t="shared" si="15"/>
        <v/>
      </c>
    </row>
    <row r="554" spans="1:4" ht="12.75">
      <c r="A554" s="3" t="str">
        <f ca="1">'ronde 4'!C104&amp;'ronde 4'!E104</f>
        <v/>
      </c>
      <c r="B554" s="49">
        <f>'ronde 4'!G104</f>
        <v>0</v>
      </c>
      <c r="C554" s="49" t="str">
        <f t="shared" si="14"/>
        <v/>
      </c>
      <c r="D554" s="49" t="str">
        <f t="shared" si="15"/>
        <v/>
      </c>
    </row>
    <row r="555" spans="1:4" ht="12.75">
      <c r="A555" s="3" t="str">
        <f ca="1">'ronde 4'!C105&amp;'ronde 4'!E105</f>
        <v/>
      </c>
      <c r="B555" s="49">
        <f>'ronde 4'!G105</f>
        <v>0</v>
      </c>
      <c r="C555" s="49" t="str">
        <f t="shared" si="14"/>
        <v/>
      </c>
      <c r="D555" s="49" t="str">
        <f t="shared" si="15"/>
        <v/>
      </c>
    </row>
    <row r="556" spans="1:4" ht="12.75">
      <c r="A556" s="3" t="str">
        <f ca="1">'ronde 4'!C106&amp;'ronde 4'!E106</f>
        <v/>
      </c>
      <c r="B556" s="49">
        <f>'ronde 4'!G106</f>
        <v>0</v>
      </c>
      <c r="C556" s="49" t="str">
        <f t="shared" si="14"/>
        <v/>
      </c>
      <c r="D556" s="49" t="str">
        <f t="shared" si="15"/>
        <v/>
      </c>
    </row>
    <row r="601" spans="1:2" ht="12.75">
      <c r="A601" s="4" t="s">
        <v>123</v>
      </c>
      <c r="B601" s="49"/>
    </row>
    <row r="602" spans="1:4" ht="12.75">
      <c r="A602" s="3" t="str">
        <f ca="1">'ronde 5'!C2&amp;'ronde 5'!E2</f>
        <v/>
      </c>
      <c r="B602" s="49">
        <f>'ronde 5'!G2</f>
        <v>0</v>
      </c>
      <c r="C602" s="49" t="str">
        <f>IF(B602=0,"",IF(B602=1,1,IF(B602=3,0.5,0)))</f>
        <v/>
      </c>
      <c r="D602" s="49" t="str">
        <f>IF(B602=0,"",IF(B602=1,0,IF(B602=3,0.5,1)))</f>
        <v/>
      </c>
    </row>
    <row r="603" spans="1:4" ht="12.75">
      <c r="A603" s="3" t="str">
        <f ca="1">'ronde 5'!C3&amp;'ronde 5'!E3</f>
        <v/>
      </c>
      <c r="B603" s="49">
        <f>'ronde 5'!G3</f>
        <v>0</v>
      </c>
      <c r="C603" s="49" t="str">
        <f aca="true" t="shared" si="16" ref="C603:C666">IF(B603=0,"",IF(B603=1,1,IF(B603=3,0.5,0)))</f>
        <v/>
      </c>
      <c r="D603" s="49" t="str">
        <f aca="true" t="shared" si="17" ref="D603:D666">IF(B603=0,"",IF(B603=1,0,IF(B603=3,0.5,1)))</f>
        <v/>
      </c>
    </row>
    <row r="604" spans="1:4" ht="12.75">
      <c r="A604" s="3" t="str">
        <f ca="1">'ronde 5'!C4&amp;'ronde 5'!E4</f>
        <v/>
      </c>
      <c r="B604" s="49">
        <f>'ronde 5'!G4</f>
        <v>0</v>
      </c>
      <c r="C604" s="49" t="str">
        <f t="shared" si="16"/>
        <v/>
      </c>
      <c r="D604" s="49" t="str">
        <f t="shared" si="17"/>
        <v/>
      </c>
    </row>
    <row r="605" spans="1:4" ht="12.75">
      <c r="A605" s="3" t="str">
        <f ca="1">'ronde 5'!C5&amp;'ronde 5'!E5</f>
        <v/>
      </c>
      <c r="B605" s="49">
        <f>'ronde 5'!G5</f>
        <v>0</v>
      </c>
      <c r="C605" s="49" t="str">
        <f t="shared" si="16"/>
        <v/>
      </c>
      <c r="D605" s="49" t="str">
        <f t="shared" si="17"/>
        <v/>
      </c>
    </row>
    <row r="606" spans="1:4" ht="12.75">
      <c r="A606" s="3" t="str">
        <f ca="1">'ronde 5'!C6&amp;'ronde 5'!E6</f>
        <v/>
      </c>
      <c r="B606" s="49">
        <f>'ronde 5'!G6</f>
        <v>0</v>
      </c>
      <c r="C606" s="49" t="str">
        <f t="shared" si="16"/>
        <v/>
      </c>
      <c r="D606" s="49" t="str">
        <f t="shared" si="17"/>
        <v/>
      </c>
    </row>
    <row r="607" spans="1:4" ht="12.75">
      <c r="A607" s="3" t="str">
        <f ca="1">'ronde 5'!C7&amp;'ronde 5'!E7</f>
        <v/>
      </c>
      <c r="B607" s="49">
        <f>'ronde 5'!G7</f>
        <v>0</v>
      </c>
      <c r="C607" s="49" t="str">
        <f t="shared" si="16"/>
        <v/>
      </c>
      <c r="D607" s="49" t="str">
        <f t="shared" si="17"/>
        <v/>
      </c>
    </row>
    <row r="608" spans="1:4" ht="12.75">
      <c r="A608" s="3" t="str">
        <f ca="1">'ronde 5'!C8&amp;'ronde 5'!E8</f>
        <v/>
      </c>
      <c r="B608" s="49">
        <f>'ronde 5'!G8</f>
        <v>0</v>
      </c>
      <c r="C608" s="49" t="str">
        <f t="shared" si="16"/>
        <v/>
      </c>
      <c r="D608" s="49" t="str">
        <f t="shared" si="17"/>
        <v/>
      </c>
    </row>
    <row r="609" spans="1:4" ht="12.75">
      <c r="A609" s="3" t="str">
        <f ca="1">'ronde 5'!C9&amp;'ronde 5'!E9</f>
        <v/>
      </c>
      <c r="B609" s="49">
        <f>'ronde 5'!G9</f>
        <v>0</v>
      </c>
      <c r="C609" s="49" t="str">
        <f t="shared" si="16"/>
        <v/>
      </c>
      <c r="D609" s="49" t="str">
        <f t="shared" si="17"/>
        <v/>
      </c>
    </row>
    <row r="610" spans="1:4" ht="12.75">
      <c r="A610" s="3" t="str">
        <f ca="1">'ronde 5'!C10&amp;'ronde 5'!E10</f>
        <v/>
      </c>
      <c r="B610" s="49">
        <f>'ronde 5'!G10</f>
        <v>0</v>
      </c>
      <c r="C610" s="49" t="str">
        <f t="shared" si="16"/>
        <v/>
      </c>
      <c r="D610" s="49" t="str">
        <f t="shared" si="17"/>
        <v/>
      </c>
    </row>
    <row r="611" spans="1:4" ht="12.75">
      <c r="A611" s="3" t="str">
        <f ca="1">'ronde 5'!C11&amp;'ronde 5'!E11</f>
        <v/>
      </c>
      <c r="B611" s="49">
        <f>'ronde 5'!G11</f>
        <v>0</v>
      </c>
      <c r="C611" s="49" t="str">
        <f t="shared" si="16"/>
        <v/>
      </c>
      <c r="D611" s="49" t="str">
        <f t="shared" si="17"/>
        <v/>
      </c>
    </row>
    <row r="612" spans="1:4" ht="12.75">
      <c r="A612" s="3" t="str">
        <f ca="1">'ronde 5'!C12&amp;'ronde 5'!E12</f>
        <v/>
      </c>
      <c r="B612" s="49">
        <f>'ronde 5'!G12</f>
        <v>0</v>
      </c>
      <c r="C612" s="49" t="str">
        <f t="shared" si="16"/>
        <v/>
      </c>
      <c r="D612" s="49" t="str">
        <f t="shared" si="17"/>
        <v/>
      </c>
    </row>
    <row r="613" spans="1:4" ht="12.75">
      <c r="A613" s="3" t="str">
        <f ca="1">'ronde 5'!C13&amp;'ronde 5'!E13</f>
        <v/>
      </c>
      <c r="B613" s="49">
        <f>'ronde 5'!G13</f>
        <v>0</v>
      </c>
      <c r="C613" s="49" t="str">
        <f t="shared" si="16"/>
        <v/>
      </c>
      <c r="D613" s="49" t="str">
        <f t="shared" si="17"/>
        <v/>
      </c>
    </row>
    <row r="614" spans="1:4" ht="12.75">
      <c r="A614" s="3" t="str">
        <f ca="1">'ronde 5'!C14&amp;'ronde 5'!E14</f>
        <v/>
      </c>
      <c r="B614" s="49">
        <f>'ronde 5'!G14</f>
        <v>0</v>
      </c>
      <c r="C614" s="49" t="str">
        <f t="shared" si="16"/>
        <v/>
      </c>
      <c r="D614" s="49" t="str">
        <f t="shared" si="17"/>
        <v/>
      </c>
    </row>
    <row r="615" spans="1:4" ht="12.75">
      <c r="A615" s="3" t="str">
        <f ca="1">'ronde 5'!C15&amp;'ronde 5'!E15</f>
        <v/>
      </c>
      <c r="B615" s="49">
        <f>'ronde 5'!G15</f>
        <v>0</v>
      </c>
      <c r="C615" s="49" t="str">
        <f t="shared" si="16"/>
        <v/>
      </c>
      <c r="D615" s="49" t="str">
        <f t="shared" si="17"/>
        <v/>
      </c>
    </row>
    <row r="616" spans="1:4" ht="12.75">
      <c r="A616" s="3" t="str">
        <f ca="1">'ronde 5'!C16&amp;'ronde 5'!E16</f>
        <v/>
      </c>
      <c r="B616" s="49">
        <f>'ronde 5'!G16</f>
        <v>0</v>
      </c>
      <c r="C616" s="49" t="str">
        <f t="shared" si="16"/>
        <v/>
      </c>
      <c r="D616" s="49" t="str">
        <f t="shared" si="17"/>
        <v/>
      </c>
    </row>
    <row r="617" spans="1:4" ht="12.75">
      <c r="A617" s="3" t="str">
        <f ca="1">'ronde 5'!C17&amp;'ronde 5'!E17</f>
        <v/>
      </c>
      <c r="B617" s="49">
        <f>'ronde 5'!G17</f>
        <v>0</v>
      </c>
      <c r="C617" s="49" t="str">
        <f t="shared" si="16"/>
        <v/>
      </c>
      <c r="D617" s="49" t="str">
        <f t="shared" si="17"/>
        <v/>
      </c>
    </row>
    <row r="618" spans="1:4" ht="12.75">
      <c r="A618" s="3" t="str">
        <f ca="1">'ronde 5'!C18&amp;'ronde 5'!E18</f>
        <v/>
      </c>
      <c r="B618" s="49">
        <f>'ronde 5'!G18</f>
        <v>0</v>
      </c>
      <c r="C618" s="49" t="str">
        <f t="shared" si="16"/>
        <v/>
      </c>
      <c r="D618" s="49" t="str">
        <f t="shared" si="17"/>
        <v/>
      </c>
    </row>
    <row r="619" spans="1:4" ht="12.75">
      <c r="A619" s="3" t="str">
        <f ca="1">'ronde 5'!C19&amp;'ronde 5'!E19</f>
        <v/>
      </c>
      <c r="B619" s="49">
        <f>'ronde 5'!G19</f>
        <v>0</v>
      </c>
      <c r="C619" s="49" t="str">
        <f t="shared" si="16"/>
        <v/>
      </c>
      <c r="D619" s="49" t="str">
        <f t="shared" si="17"/>
        <v/>
      </c>
    </row>
    <row r="620" spans="1:4" ht="12.75">
      <c r="A620" s="3" t="str">
        <f ca="1">'ronde 5'!C20&amp;'ronde 5'!E20</f>
        <v/>
      </c>
      <c r="B620" s="49">
        <f>'ronde 5'!G20</f>
        <v>0</v>
      </c>
      <c r="C620" s="49" t="str">
        <f t="shared" si="16"/>
        <v/>
      </c>
      <c r="D620" s="49" t="str">
        <f t="shared" si="17"/>
        <v/>
      </c>
    </row>
    <row r="621" spans="1:4" ht="12.75">
      <c r="A621" s="3" t="str">
        <f ca="1">'ronde 5'!C21&amp;'ronde 5'!E21</f>
        <v/>
      </c>
      <c r="B621" s="49">
        <f>'ronde 5'!G21</f>
        <v>0</v>
      </c>
      <c r="C621" s="49" t="str">
        <f t="shared" si="16"/>
        <v/>
      </c>
      <c r="D621" s="49" t="str">
        <f t="shared" si="17"/>
        <v/>
      </c>
    </row>
    <row r="622" spans="1:4" ht="12.75">
      <c r="A622" s="3" t="str">
        <f ca="1">'ronde 5'!C22&amp;'ronde 5'!E22</f>
        <v/>
      </c>
      <c r="B622" s="49">
        <f>'ronde 5'!G22</f>
        <v>0</v>
      </c>
      <c r="C622" s="49" t="str">
        <f t="shared" si="16"/>
        <v/>
      </c>
      <c r="D622" s="49" t="str">
        <f t="shared" si="17"/>
        <v/>
      </c>
    </row>
    <row r="623" spans="1:4" ht="12.75">
      <c r="A623" s="3" t="str">
        <f ca="1">'ronde 5'!C23&amp;'ronde 5'!E23</f>
        <v/>
      </c>
      <c r="B623" s="49">
        <f>'ronde 5'!G23</f>
        <v>0</v>
      </c>
      <c r="C623" s="49" t="str">
        <f t="shared" si="16"/>
        <v/>
      </c>
      <c r="D623" s="49" t="str">
        <f t="shared" si="17"/>
        <v/>
      </c>
    </row>
    <row r="624" spans="1:4" ht="12.75">
      <c r="A624" s="3" t="str">
        <f ca="1">'ronde 5'!C24&amp;'ronde 5'!E24</f>
        <v/>
      </c>
      <c r="B624" s="49">
        <f>'ronde 5'!G24</f>
        <v>0</v>
      </c>
      <c r="C624" s="49" t="str">
        <f t="shared" si="16"/>
        <v/>
      </c>
      <c r="D624" s="49" t="str">
        <f t="shared" si="17"/>
        <v/>
      </c>
    </row>
    <row r="625" spans="1:4" ht="12.75">
      <c r="A625" s="3" t="str">
        <f ca="1">'ronde 5'!C25&amp;'ronde 5'!E25</f>
        <v/>
      </c>
      <c r="B625" s="49">
        <f>'ronde 5'!G25</f>
        <v>0</v>
      </c>
      <c r="C625" s="49" t="str">
        <f t="shared" si="16"/>
        <v/>
      </c>
      <c r="D625" s="49" t="str">
        <f t="shared" si="17"/>
        <v/>
      </c>
    </row>
    <row r="626" spans="1:4" ht="12.75">
      <c r="A626" s="3" t="str">
        <f ca="1">'ronde 5'!C26&amp;'ronde 5'!E26</f>
        <v/>
      </c>
      <c r="B626" s="49">
        <f>'ronde 5'!G26</f>
        <v>0</v>
      </c>
      <c r="C626" s="49" t="str">
        <f t="shared" si="16"/>
        <v/>
      </c>
      <c r="D626" s="49" t="str">
        <f t="shared" si="17"/>
        <v/>
      </c>
    </row>
    <row r="627" spans="1:4" ht="12.75">
      <c r="A627" s="3" t="str">
        <f ca="1">'ronde 5'!C27&amp;'ronde 5'!E27</f>
        <v/>
      </c>
      <c r="B627" s="49">
        <f>'ronde 5'!G27</f>
        <v>0</v>
      </c>
      <c r="C627" s="49" t="str">
        <f t="shared" si="16"/>
        <v/>
      </c>
      <c r="D627" s="49" t="str">
        <f t="shared" si="17"/>
        <v/>
      </c>
    </row>
    <row r="628" spans="1:4" ht="12.75">
      <c r="A628" s="3" t="str">
        <f ca="1">'ronde 5'!C28&amp;'ronde 5'!E28</f>
        <v/>
      </c>
      <c r="B628" s="49">
        <f>'ronde 5'!G28</f>
        <v>0</v>
      </c>
      <c r="C628" s="49" t="str">
        <f t="shared" si="16"/>
        <v/>
      </c>
      <c r="D628" s="49" t="str">
        <f t="shared" si="17"/>
        <v/>
      </c>
    </row>
    <row r="629" spans="1:4" ht="12.75">
      <c r="A629" s="3" t="str">
        <f ca="1">'ronde 5'!C29&amp;'ronde 5'!E29</f>
        <v/>
      </c>
      <c r="B629" s="49">
        <f>'ronde 5'!G29</f>
        <v>0</v>
      </c>
      <c r="C629" s="49" t="str">
        <f t="shared" si="16"/>
        <v/>
      </c>
      <c r="D629" s="49" t="str">
        <f t="shared" si="17"/>
        <v/>
      </c>
    </row>
    <row r="630" spans="1:4" ht="12.75">
      <c r="A630" s="3" t="str">
        <f ca="1">'ronde 5'!C30&amp;'ronde 5'!E30</f>
        <v/>
      </c>
      <c r="B630" s="49">
        <f>'ronde 5'!G30</f>
        <v>0</v>
      </c>
      <c r="C630" s="49" t="str">
        <f t="shared" si="16"/>
        <v/>
      </c>
      <c r="D630" s="49" t="str">
        <f t="shared" si="17"/>
        <v/>
      </c>
    </row>
    <row r="631" spans="1:4" ht="12.75">
      <c r="A631" s="3" t="str">
        <f ca="1">'ronde 5'!C31&amp;'ronde 5'!E31</f>
        <v/>
      </c>
      <c r="B631" s="49">
        <f>'ronde 5'!G31</f>
        <v>0</v>
      </c>
      <c r="C631" s="49" t="str">
        <f t="shared" si="16"/>
        <v/>
      </c>
      <c r="D631" s="49" t="str">
        <f t="shared" si="17"/>
        <v/>
      </c>
    </row>
    <row r="632" spans="1:4" ht="12.75">
      <c r="A632" s="3" t="str">
        <f ca="1">'ronde 5'!C32&amp;'ronde 5'!E32</f>
        <v/>
      </c>
      <c r="B632" s="49">
        <f>'ronde 5'!G32</f>
        <v>0</v>
      </c>
      <c r="C632" s="49" t="str">
        <f t="shared" si="16"/>
        <v/>
      </c>
      <c r="D632" s="49" t="str">
        <f t="shared" si="17"/>
        <v/>
      </c>
    </row>
    <row r="633" spans="1:4" ht="12.75">
      <c r="A633" s="3" t="str">
        <f ca="1">'ronde 5'!C33&amp;'ronde 5'!E33</f>
        <v/>
      </c>
      <c r="B633" s="49">
        <f>'ronde 5'!G33</f>
        <v>0</v>
      </c>
      <c r="C633" s="49" t="str">
        <f t="shared" si="16"/>
        <v/>
      </c>
      <c r="D633" s="49" t="str">
        <f t="shared" si="17"/>
        <v/>
      </c>
    </row>
    <row r="634" spans="1:4" ht="12.75">
      <c r="A634" s="3" t="str">
        <f ca="1">'ronde 5'!C34&amp;'ronde 5'!E34</f>
        <v/>
      </c>
      <c r="B634" s="49">
        <f>'ronde 5'!G34</f>
        <v>0</v>
      </c>
      <c r="C634" s="49" t="str">
        <f t="shared" si="16"/>
        <v/>
      </c>
      <c r="D634" s="49" t="str">
        <f t="shared" si="17"/>
        <v/>
      </c>
    </row>
    <row r="635" spans="1:4" ht="12.75">
      <c r="A635" s="3" t="str">
        <f ca="1">'ronde 5'!C35&amp;'ronde 5'!E35</f>
        <v/>
      </c>
      <c r="B635" s="49">
        <f>'ronde 5'!G35</f>
        <v>0</v>
      </c>
      <c r="C635" s="49" t="str">
        <f t="shared" si="16"/>
        <v/>
      </c>
      <c r="D635" s="49" t="str">
        <f t="shared" si="17"/>
        <v/>
      </c>
    </row>
    <row r="636" spans="1:4" ht="12.75">
      <c r="A636" s="3" t="str">
        <f ca="1">'ronde 5'!C36&amp;'ronde 5'!E36</f>
        <v/>
      </c>
      <c r="B636" s="49">
        <f>'ronde 5'!G36</f>
        <v>0</v>
      </c>
      <c r="C636" s="49" t="str">
        <f t="shared" si="16"/>
        <v/>
      </c>
      <c r="D636" s="49" t="str">
        <f t="shared" si="17"/>
        <v/>
      </c>
    </row>
    <row r="637" spans="1:4" ht="12.75">
      <c r="A637" s="3" t="str">
        <f ca="1">'ronde 5'!C37&amp;'ronde 5'!E37</f>
        <v/>
      </c>
      <c r="B637" s="49">
        <f>'ronde 5'!G37</f>
        <v>0</v>
      </c>
      <c r="C637" s="49" t="str">
        <f t="shared" si="16"/>
        <v/>
      </c>
      <c r="D637" s="49" t="str">
        <f t="shared" si="17"/>
        <v/>
      </c>
    </row>
    <row r="638" spans="1:4" ht="12.75">
      <c r="A638" s="3" t="str">
        <f ca="1">'ronde 5'!C38&amp;'ronde 5'!E38</f>
        <v/>
      </c>
      <c r="B638" s="49">
        <f>'ronde 5'!G38</f>
        <v>0</v>
      </c>
      <c r="C638" s="49" t="str">
        <f t="shared" si="16"/>
        <v/>
      </c>
      <c r="D638" s="49" t="str">
        <f t="shared" si="17"/>
        <v/>
      </c>
    </row>
    <row r="639" spans="1:4" ht="12.75">
      <c r="A639" s="3" t="str">
        <f ca="1">'ronde 5'!C39&amp;'ronde 5'!E39</f>
        <v/>
      </c>
      <c r="B639" s="49">
        <f>'ronde 5'!G39</f>
        <v>0</v>
      </c>
      <c r="C639" s="49" t="str">
        <f t="shared" si="16"/>
        <v/>
      </c>
      <c r="D639" s="49" t="str">
        <f t="shared" si="17"/>
        <v/>
      </c>
    </row>
    <row r="640" spans="1:4" ht="12.75">
      <c r="A640" s="3" t="str">
        <f ca="1">'ronde 5'!C40&amp;'ronde 5'!E40</f>
        <v/>
      </c>
      <c r="B640" s="49">
        <f>'ronde 5'!G40</f>
        <v>0</v>
      </c>
      <c r="C640" s="49" t="str">
        <f t="shared" si="16"/>
        <v/>
      </c>
      <c r="D640" s="49" t="str">
        <f t="shared" si="17"/>
        <v/>
      </c>
    </row>
    <row r="641" spans="1:4" ht="12.75">
      <c r="A641" s="3" t="str">
        <f ca="1">'ronde 5'!C41&amp;'ronde 5'!E41</f>
        <v/>
      </c>
      <c r="B641" s="49">
        <f>'ronde 5'!G41</f>
        <v>0</v>
      </c>
      <c r="C641" s="49" t="str">
        <f t="shared" si="16"/>
        <v/>
      </c>
      <c r="D641" s="49" t="str">
        <f t="shared" si="17"/>
        <v/>
      </c>
    </row>
    <row r="642" spans="1:4" ht="12.75">
      <c r="A642" s="3" t="str">
        <f ca="1">'ronde 5'!C42&amp;'ronde 5'!E42</f>
        <v/>
      </c>
      <c r="B642" s="49">
        <f>'ronde 5'!G42</f>
        <v>0</v>
      </c>
      <c r="C642" s="49" t="str">
        <f t="shared" si="16"/>
        <v/>
      </c>
      <c r="D642" s="49" t="str">
        <f t="shared" si="17"/>
        <v/>
      </c>
    </row>
    <row r="643" spans="1:4" ht="12.75">
      <c r="A643" s="3" t="str">
        <f ca="1">'ronde 5'!C43&amp;'ronde 5'!E43</f>
        <v/>
      </c>
      <c r="B643" s="49">
        <f>'ronde 5'!G43</f>
        <v>0</v>
      </c>
      <c r="C643" s="49" t="str">
        <f t="shared" si="16"/>
        <v/>
      </c>
      <c r="D643" s="49" t="str">
        <f t="shared" si="17"/>
        <v/>
      </c>
    </row>
    <row r="644" spans="1:4" ht="12.75">
      <c r="A644" s="3" t="str">
        <f ca="1">'ronde 5'!C44&amp;'ronde 5'!E44</f>
        <v/>
      </c>
      <c r="B644" s="49">
        <f>'ronde 5'!G44</f>
        <v>0</v>
      </c>
      <c r="C644" s="49" t="str">
        <f t="shared" si="16"/>
        <v/>
      </c>
      <c r="D644" s="49" t="str">
        <f t="shared" si="17"/>
        <v/>
      </c>
    </row>
    <row r="645" spans="1:4" ht="12.75">
      <c r="A645" s="3" t="str">
        <f ca="1">'ronde 5'!C45&amp;'ronde 5'!E45</f>
        <v/>
      </c>
      <c r="B645" s="49">
        <f>'ronde 5'!G45</f>
        <v>0</v>
      </c>
      <c r="C645" s="49" t="str">
        <f t="shared" si="16"/>
        <v/>
      </c>
      <c r="D645" s="49" t="str">
        <f t="shared" si="17"/>
        <v/>
      </c>
    </row>
    <row r="646" spans="1:4" ht="12.75">
      <c r="A646" s="3" t="str">
        <f ca="1">'ronde 5'!C46&amp;'ronde 5'!E46</f>
        <v/>
      </c>
      <c r="B646" s="49">
        <f>'ronde 5'!G46</f>
        <v>0</v>
      </c>
      <c r="C646" s="49" t="str">
        <f t="shared" si="16"/>
        <v/>
      </c>
      <c r="D646" s="49" t="str">
        <f t="shared" si="17"/>
        <v/>
      </c>
    </row>
    <row r="647" spans="1:4" ht="12.75">
      <c r="A647" s="3" t="str">
        <f ca="1">'ronde 5'!C47&amp;'ronde 5'!E47</f>
        <v/>
      </c>
      <c r="B647" s="49">
        <f>'ronde 5'!G47</f>
        <v>0</v>
      </c>
      <c r="C647" s="49" t="str">
        <f t="shared" si="16"/>
        <v/>
      </c>
      <c r="D647" s="49" t="str">
        <f t="shared" si="17"/>
        <v/>
      </c>
    </row>
    <row r="648" spans="1:4" ht="12.75">
      <c r="A648" s="3" t="str">
        <f ca="1">'ronde 5'!C48&amp;'ronde 5'!E48</f>
        <v/>
      </c>
      <c r="B648" s="49">
        <f>'ronde 5'!G48</f>
        <v>0</v>
      </c>
      <c r="C648" s="49" t="str">
        <f t="shared" si="16"/>
        <v/>
      </c>
      <c r="D648" s="49" t="str">
        <f t="shared" si="17"/>
        <v/>
      </c>
    </row>
    <row r="649" spans="1:4" ht="12.75">
      <c r="A649" s="3" t="str">
        <f ca="1">'ronde 5'!C49&amp;'ronde 5'!E49</f>
        <v/>
      </c>
      <c r="B649" s="49">
        <f>'ronde 5'!G49</f>
        <v>0</v>
      </c>
      <c r="C649" s="49" t="str">
        <f t="shared" si="16"/>
        <v/>
      </c>
      <c r="D649" s="49" t="str">
        <f t="shared" si="17"/>
        <v/>
      </c>
    </row>
    <row r="650" spans="1:4" ht="12.75">
      <c r="A650" s="3" t="str">
        <f ca="1">'ronde 5'!C50&amp;'ronde 5'!E50</f>
        <v/>
      </c>
      <c r="B650" s="49">
        <f>'ronde 5'!G50</f>
        <v>0</v>
      </c>
      <c r="C650" s="49" t="str">
        <f t="shared" si="16"/>
        <v/>
      </c>
      <c r="D650" s="49" t="str">
        <f t="shared" si="17"/>
        <v/>
      </c>
    </row>
    <row r="651" spans="1:4" ht="12.75">
      <c r="A651" s="3" t="str">
        <f ca="1">'ronde 5'!C51&amp;'ronde 5'!E51</f>
        <v/>
      </c>
      <c r="B651" s="49">
        <f>'ronde 5'!G51</f>
        <v>0</v>
      </c>
      <c r="C651" s="49" t="str">
        <f t="shared" si="16"/>
        <v/>
      </c>
      <c r="D651" s="49" t="str">
        <f t="shared" si="17"/>
        <v/>
      </c>
    </row>
    <row r="652" spans="1:4" ht="12.75">
      <c r="A652" s="3" t="str">
        <f ca="1">'ronde 5'!C52&amp;'ronde 5'!E52</f>
        <v/>
      </c>
      <c r="B652" s="49">
        <f>'ronde 5'!G52</f>
        <v>0</v>
      </c>
      <c r="C652" s="49" t="str">
        <f t="shared" si="16"/>
        <v/>
      </c>
      <c r="D652" s="49" t="str">
        <f t="shared" si="17"/>
        <v/>
      </c>
    </row>
    <row r="653" spans="1:4" ht="12.75">
      <c r="A653" s="3" t="str">
        <f ca="1">'ronde 5'!C53&amp;'ronde 5'!E53</f>
        <v/>
      </c>
      <c r="B653" s="49">
        <f>'ronde 5'!G53</f>
        <v>0</v>
      </c>
      <c r="C653" s="49" t="str">
        <f t="shared" si="16"/>
        <v/>
      </c>
      <c r="D653" s="49" t="str">
        <f t="shared" si="17"/>
        <v/>
      </c>
    </row>
    <row r="654" spans="1:4" ht="12.75">
      <c r="A654" s="3" t="str">
        <f ca="1">'ronde 5'!C54&amp;'ronde 5'!E54</f>
        <v/>
      </c>
      <c r="B654" s="49">
        <f>'ronde 5'!G54</f>
        <v>0</v>
      </c>
      <c r="C654" s="49" t="str">
        <f t="shared" si="16"/>
        <v/>
      </c>
      <c r="D654" s="49" t="str">
        <f t="shared" si="17"/>
        <v/>
      </c>
    </row>
    <row r="655" spans="1:4" ht="12.75">
      <c r="A655" s="3" t="str">
        <f ca="1">'ronde 5'!C55&amp;'ronde 5'!E55</f>
        <v/>
      </c>
      <c r="B655" s="49">
        <f>'ronde 5'!G55</f>
        <v>0</v>
      </c>
      <c r="C655" s="49" t="str">
        <f t="shared" si="16"/>
        <v/>
      </c>
      <c r="D655" s="49" t="str">
        <f t="shared" si="17"/>
        <v/>
      </c>
    </row>
    <row r="656" spans="1:4" ht="12.75">
      <c r="A656" s="3" t="str">
        <f ca="1">'ronde 5'!C56&amp;'ronde 5'!E56</f>
        <v/>
      </c>
      <c r="B656" s="49">
        <f>'ronde 5'!G56</f>
        <v>0</v>
      </c>
      <c r="C656" s="49" t="str">
        <f t="shared" si="16"/>
        <v/>
      </c>
      <c r="D656" s="49" t="str">
        <f t="shared" si="17"/>
        <v/>
      </c>
    </row>
    <row r="657" spans="1:4" ht="12.75">
      <c r="A657" s="3" t="str">
        <f ca="1">'ronde 5'!C57&amp;'ronde 5'!E57</f>
        <v/>
      </c>
      <c r="B657" s="49">
        <f>'ronde 5'!G57</f>
        <v>0</v>
      </c>
      <c r="C657" s="49" t="str">
        <f t="shared" si="16"/>
        <v/>
      </c>
      <c r="D657" s="49" t="str">
        <f t="shared" si="17"/>
        <v/>
      </c>
    </row>
    <row r="658" spans="1:4" ht="12.75">
      <c r="A658" s="3" t="str">
        <f ca="1">'ronde 5'!C58&amp;'ronde 5'!E58</f>
        <v/>
      </c>
      <c r="B658" s="49">
        <f>'ronde 5'!G58</f>
        <v>0</v>
      </c>
      <c r="C658" s="49" t="str">
        <f t="shared" si="16"/>
        <v/>
      </c>
      <c r="D658" s="49" t="str">
        <f t="shared" si="17"/>
        <v/>
      </c>
    </row>
    <row r="659" spans="1:4" ht="12.75">
      <c r="A659" s="3" t="str">
        <f ca="1">'ronde 5'!C59&amp;'ronde 5'!E59</f>
        <v/>
      </c>
      <c r="B659" s="49">
        <f>'ronde 5'!G59</f>
        <v>0</v>
      </c>
      <c r="C659" s="49" t="str">
        <f t="shared" si="16"/>
        <v/>
      </c>
      <c r="D659" s="49" t="str">
        <f t="shared" si="17"/>
        <v/>
      </c>
    </row>
    <row r="660" spans="1:4" ht="12.75">
      <c r="A660" s="3" t="str">
        <f ca="1">'ronde 5'!C60&amp;'ronde 5'!E60</f>
        <v/>
      </c>
      <c r="B660" s="49">
        <f>'ronde 5'!G60</f>
        <v>0</v>
      </c>
      <c r="C660" s="49" t="str">
        <f t="shared" si="16"/>
        <v/>
      </c>
      <c r="D660" s="49" t="str">
        <f t="shared" si="17"/>
        <v/>
      </c>
    </row>
    <row r="661" spans="1:4" ht="12.75">
      <c r="A661" s="3" t="str">
        <f ca="1">'ronde 5'!C61&amp;'ronde 5'!E61</f>
        <v/>
      </c>
      <c r="B661" s="49">
        <f>'ronde 5'!G61</f>
        <v>0</v>
      </c>
      <c r="C661" s="49" t="str">
        <f t="shared" si="16"/>
        <v/>
      </c>
      <c r="D661" s="49" t="str">
        <f t="shared" si="17"/>
        <v/>
      </c>
    </row>
    <row r="662" spans="1:4" ht="12.75">
      <c r="A662" s="3" t="str">
        <f ca="1">'ronde 5'!C62&amp;'ronde 5'!E62</f>
        <v/>
      </c>
      <c r="B662" s="49">
        <f>'ronde 5'!G62</f>
        <v>0</v>
      </c>
      <c r="C662" s="49" t="str">
        <f t="shared" si="16"/>
        <v/>
      </c>
      <c r="D662" s="49" t="str">
        <f t="shared" si="17"/>
        <v/>
      </c>
    </row>
    <row r="663" spans="1:4" ht="12.75">
      <c r="A663" s="3" t="str">
        <f ca="1">'ronde 5'!C63&amp;'ronde 5'!E63</f>
        <v/>
      </c>
      <c r="B663" s="49">
        <f>'ronde 5'!G63</f>
        <v>0</v>
      </c>
      <c r="C663" s="49" t="str">
        <f t="shared" si="16"/>
        <v/>
      </c>
      <c r="D663" s="49" t="str">
        <f t="shared" si="17"/>
        <v/>
      </c>
    </row>
    <row r="664" spans="1:4" ht="12.75">
      <c r="A664" s="3" t="str">
        <f ca="1">'ronde 5'!C64&amp;'ronde 5'!E64</f>
        <v/>
      </c>
      <c r="B664" s="49">
        <f>'ronde 5'!G64</f>
        <v>0</v>
      </c>
      <c r="C664" s="49" t="str">
        <f t="shared" si="16"/>
        <v/>
      </c>
      <c r="D664" s="49" t="str">
        <f t="shared" si="17"/>
        <v/>
      </c>
    </row>
    <row r="665" spans="1:4" ht="12.75">
      <c r="A665" s="3" t="str">
        <f ca="1">'ronde 5'!C65&amp;'ronde 5'!E65</f>
        <v/>
      </c>
      <c r="B665" s="49">
        <f>'ronde 5'!G65</f>
        <v>0</v>
      </c>
      <c r="C665" s="49" t="str">
        <f t="shared" si="16"/>
        <v/>
      </c>
      <c r="D665" s="49" t="str">
        <f t="shared" si="17"/>
        <v/>
      </c>
    </row>
    <row r="666" spans="1:4" ht="12.75">
      <c r="A666" s="3" t="str">
        <f ca="1">'ronde 5'!C66&amp;'ronde 5'!E66</f>
        <v/>
      </c>
      <c r="B666" s="49">
        <f>'ronde 5'!G66</f>
        <v>0</v>
      </c>
      <c r="C666" s="49" t="str">
        <f t="shared" si="16"/>
        <v/>
      </c>
      <c r="D666" s="49" t="str">
        <f t="shared" si="17"/>
        <v/>
      </c>
    </row>
    <row r="667" spans="1:4" ht="12.75">
      <c r="A667" s="3" t="str">
        <f ca="1">'ronde 5'!C67&amp;'ronde 5'!E67</f>
        <v/>
      </c>
      <c r="B667" s="49">
        <f>'ronde 5'!G67</f>
        <v>0</v>
      </c>
      <c r="C667" s="49" t="str">
        <f aca="true" t="shared" si="18" ref="C667:C706">IF(B667=0,"",IF(B667=1,1,IF(B667=3,0.5,0)))</f>
        <v/>
      </c>
      <c r="D667" s="49" t="str">
        <f aca="true" t="shared" si="19" ref="D667:D706">IF(B667=0,"",IF(B667=1,0,IF(B667=3,0.5,1)))</f>
        <v/>
      </c>
    </row>
    <row r="668" spans="1:4" ht="12.75">
      <c r="A668" s="3" t="str">
        <f ca="1">'ronde 5'!C68&amp;'ronde 5'!E68</f>
        <v/>
      </c>
      <c r="B668" s="49">
        <f>'ronde 5'!G68</f>
        <v>0</v>
      </c>
      <c r="C668" s="49" t="str">
        <f t="shared" si="18"/>
        <v/>
      </c>
      <c r="D668" s="49" t="str">
        <f t="shared" si="19"/>
        <v/>
      </c>
    </row>
    <row r="669" spans="1:4" ht="12.75">
      <c r="A669" s="3" t="str">
        <f ca="1">'ronde 5'!C69&amp;'ronde 5'!E69</f>
        <v/>
      </c>
      <c r="B669" s="49">
        <f>'ronde 5'!G69</f>
        <v>0</v>
      </c>
      <c r="C669" s="49" t="str">
        <f t="shared" si="18"/>
        <v/>
      </c>
      <c r="D669" s="49" t="str">
        <f t="shared" si="19"/>
        <v/>
      </c>
    </row>
    <row r="670" spans="1:4" ht="12.75">
      <c r="A670" s="3" t="str">
        <f ca="1">'ronde 5'!C70&amp;'ronde 5'!E70</f>
        <v/>
      </c>
      <c r="B670" s="49">
        <f>'ronde 5'!G70</f>
        <v>0</v>
      </c>
      <c r="C670" s="49" t="str">
        <f t="shared" si="18"/>
        <v/>
      </c>
      <c r="D670" s="49" t="str">
        <f t="shared" si="19"/>
        <v/>
      </c>
    </row>
    <row r="671" spans="1:4" ht="12.75">
      <c r="A671" s="3" t="str">
        <f ca="1">'ronde 5'!C71&amp;'ronde 5'!E71</f>
        <v/>
      </c>
      <c r="B671" s="49">
        <f>'ronde 5'!G71</f>
        <v>0</v>
      </c>
      <c r="C671" s="49" t="str">
        <f t="shared" si="18"/>
        <v/>
      </c>
      <c r="D671" s="49" t="str">
        <f t="shared" si="19"/>
        <v/>
      </c>
    </row>
    <row r="672" spans="1:4" ht="12.75">
      <c r="A672" s="3" t="str">
        <f ca="1">'ronde 5'!C72&amp;'ronde 5'!E72</f>
        <v/>
      </c>
      <c r="B672" s="49">
        <f>'ronde 5'!G72</f>
        <v>0</v>
      </c>
      <c r="C672" s="49" t="str">
        <f t="shared" si="18"/>
        <v/>
      </c>
      <c r="D672" s="49" t="str">
        <f t="shared" si="19"/>
        <v/>
      </c>
    </row>
    <row r="673" spans="1:4" ht="12.75">
      <c r="A673" s="3" t="str">
        <f ca="1">'ronde 5'!C73&amp;'ronde 5'!E73</f>
        <v/>
      </c>
      <c r="B673" s="49">
        <f>'ronde 5'!G73</f>
        <v>0</v>
      </c>
      <c r="C673" s="49" t="str">
        <f t="shared" si="18"/>
        <v/>
      </c>
      <c r="D673" s="49" t="str">
        <f t="shared" si="19"/>
        <v/>
      </c>
    </row>
    <row r="674" spans="1:4" ht="12.75">
      <c r="A674" s="3" t="str">
        <f ca="1">'ronde 5'!C74&amp;'ronde 5'!E74</f>
        <v/>
      </c>
      <c r="B674" s="49">
        <f>'ronde 5'!G74</f>
        <v>0</v>
      </c>
      <c r="C674" s="49" t="str">
        <f t="shared" si="18"/>
        <v/>
      </c>
      <c r="D674" s="49" t="str">
        <f t="shared" si="19"/>
        <v/>
      </c>
    </row>
    <row r="675" spans="1:4" ht="12.75">
      <c r="A675" s="3" t="str">
        <f ca="1">'ronde 5'!C75&amp;'ronde 5'!E75</f>
        <v/>
      </c>
      <c r="B675" s="49">
        <f>'ronde 5'!G75</f>
        <v>0</v>
      </c>
      <c r="C675" s="49" t="str">
        <f t="shared" si="18"/>
        <v/>
      </c>
      <c r="D675" s="49" t="str">
        <f t="shared" si="19"/>
        <v/>
      </c>
    </row>
    <row r="676" spans="1:4" ht="12.75">
      <c r="A676" s="3" t="str">
        <f ca="1">'ronde 5'!C76&amp;'ronde 5'!E76</f>
        <v/>
      </c>
      <c r="B676" s="49">
        <f>'ronde 5'!G76</f>
        <v>0</v>
      </c>
      <c r="C676" s="49" t="str">
        <f t="shared" si="18"/>
        <v/>
      </c>
      <c r="D676" s="49" t="str">
        <f t="shared" si="19"/>
        <v/>
      </c>
    </row>
    <row r="677" spans="1:4" ht="12.75">
      <c r="A677" s="3" t="str">
        <f ca="1">'ronde 5'!C77&amp;'ronde 5'!E77</f>
        <v/>
      </c>
      <c r="B677" s="49">
        <f>'ronde 5'!G77</f>
        <v>0</v>
      </c>
      <c r="C677" s="49" t="str">
        <f t="shared" si="18"/>
        <v/>
      </c>
      <c r="D677" s="49" t="str">
        <f t="shared" si="19"/>
        <v/>
      </c>
    </row>
    <row r="678" spans="1:4" ht="12.75">
      <c r="A678" s="3" t="str">
        <f ca="1">'ronde 5'!C78&amp;'ronde 5'!E78</f>
        <v/>
      </c>
      <c r="B678" s="49">
        <f>'ronde 5'!G78</f>
        <v>0</v>
      </c>
      <c r="C678" s="49" t="str">
        <f t="shared" si="18"/>
        <v/>
      </c>
      <c r="D678" s="49" t="str">
        <f t="shared" si="19"/>
        <v/>
      </c>
    </row>
    <row r="679" spans="1:4" ht="12.75">
      <c r="A679" s="3" t="str">
        <f ca="1">'ronde 5'!C79&amp;'ronde 5'!E79</f>
        <v/>
      </c>
      <c r="B679" s="49">
        <f>'ronde 5'!G79</f>
        <v>0</v>
      </c>
      <c r="C679" s="49" t="str">
        <f t="shared" si="18"/>
        <v/>
      </c>
      <c r="D679" s="49" t="str">
        <f t="shared" si="19"/>
        <v/>
      </c>
    </row>
    <row r="680" spans="1:4" ht="12.75">
      <c r="A680" s="3" t="str">
        <f ca="1">'ronde 5'!C80&amp;'ronde 5'!E80</f>
        <v/>
      </c>
      <c r="B680" s="49">
        <f>'ronde 5'!G80</f>
        <v>0</v>
      </c>
      <c r="C680" s="49" t="str">
        <f t="shared" si="18"/>
        <v/>
      </c>
      <c r="D680" s="49" t="str">
        <f t="shared" si="19"/>
        <v/>
      </c>
    </row>
    <row r="681" spans="1:4" ht="12.75">
      <c r="A681" s="3" t="str">
        <f ca="1">'ronde 5'!C81&amp;'ronde 5'!E81</f>
        <v/>
      </c>
      <c r="B681" s="49">
        <f>'ronde 5'!G81</f>
        <v>0</v>
      </c>
      <c r="C681" s="49" t="str">
        <f t="shared" si="18"/>
        <v/>
      </c>
      <c r="D681" s="49" t="str">
        <f t="shared" si="19"/>
        <v/>
      </c>
    </row>
    <row r="682" spans="1:4" ht="12.75">
      <c r="A682" s="3" t="str">
        <f ca="1">'ronde 5'!C82&amp;'ronde 5'!E82</f>
        <v/>
      </c>
      <c r="B682" s="49">
        <f>'ronde 5'!G82</f>
        <v>0</v>
      </c>
      <c r="C682" s="49" t="str">
        <f t="shared" si="18"/>
        <v/>
      </c>
      <c r="D682" s="49" t="str">
        <f t="shared" si="19"/>
        <v/>
      </c>
    </row>
    <row r="683" spans="1:4" ht="12.75">
      <c r="A683" s="3" t="str">
        <f ca="1">'ronde 5'!C83&amp;'ronde 5'!E83</f>
        <v/>
      </c>
      <c r="B683" s="49">
        <f>'ronde 5'!G83</f>
        <v>0</v>
      </c>
      <c r="C683" s="49" t="str">
        <f t="shared" si="18"/>
        <v/>
      </c>
      <c r="D683" s="49" t="str">
        <f t="shared" si="19"/>
        <v/>
      </c>
    </row>
    <row r="684" spans="1:4" ht="12.75">
      <c r="A684" s="3" t="str">
        <f ca="1">'ronde 5'!C84&amp;'ronde 5'!E84</f>
        <v/>
      </c>
      <c r="B684" s="49">
        <f>'ronde 5'!G84</f>
        <v>0</v>
      </c>
      <c r="C684" s="49" t="str">
        <f t="shared" si="18"/>
        <v/>
      </c>
      <c r="D684" s="49" t="str">
        <f t="shared" si="19"/>
        <v/>
      </c>
    </row>
    <row r="685" spans="1:4" ht="12.75">
      <c r="A685" s="3" t="str">
        <f ca="1">'ronde 5'!C85&amp;'ronde 5'!E85</f>
        <v/>
      </c>
      <c r="B685" s="49">
        <f>'ronde 5'!G85</f>
        <v>0</v>
      </c>
      <c r="C685" s="49" t="str">
        <f t="shared" si="18"/>
        <v/>
      </c>
      <c r="D685" s="49" t="str">
        <f t="shared" si="19"/>
        <v/>
      </c>
    </row>
    <row r="686" spans="1:4" ht="12.75">
      <c r="A686" s="3" t="str">
        <f ca="1">'ronde 5'!C86&amp;'ronde 5'!E86</f>
        <v/>
      </c>
      <c r="B686" s="49">
        <f>'ronde 5'!G86</f>
        <v>0</v>
      </c>
      <c r="C686" s="49" t="str">
        <f t="shared" si="18"/>
        <v/>
      </c>
      <c r="D686" s="49" t="str">
        <f t="shared" si="19"/>
        <v/>
      </c>
    </row>
    <row r="687" spans="1:4" ht="12.75">
      <c r="A687" s="3" t="str">
        <f ca="1">'ronde 5'!C87&amp;'ronde 5'!E87</f>
        <v/>
      </c>
      <c r="B687" s="49">
        <f>'ronde 5'!G87</f>
        <v>0</v>
      </c>
      <c r="C687" s="49" t="str">
        <f t="shared" si="18"/>
        <v/>
      </c>
      <c r="D687" s="49" t="str">
        <f t="shared" si="19"/>
        <v/>
      </c>
    </row>
    <row r="688" spans="1:4" ht="12.75">
      <c r="A688" s="3" t="str">
        <f ca="1">'ronde 5'!C88&amp;'ronde 5'!E88</f>
        <v/>
      </c>
      <c r="B688" s="49">
        <f>'ronde 5'!G88</f>
        <v>0</v>
      </c>
      <c r="C688" s="49" t="str">
        <f t="shared" si="18"/>
        <v/>
      </c>
      <c r="D688" s="49" t="str">
        <f t="shared" si="19"/>
        <v/>
      </c>
    </row>
    <row r="689" spans="1:4" ht="12.75">
      <c r="A689" s="3" t="str">
        <f ca="1">'ronde 5'!C89&amp;'ronde 5'!E89</f>
        <v/>
      </c>
      <c r="B689" s="49">
        <f>'ronde 5'!G89</f>
        <v>0</v>
      </c>
      <c r="C689" s="49" t="str">
        <f t="shared" si="18"/>
        <v/>
      </c>
      <c r="D689" s="49" t="str">
        <f t="shared" si="19"/>
        <v/>
      </c>
    </row>
    <row r="690" spans="1:4" ht="12.75">
      <c r="A690" s="3" t="str">
        <f ca="1">'ronde 5'!C90&amp;'ronde 5'!E90</f>
        <v/>
      </c>
      <c r="B690" s="49">
        <f>'ronde 5'!G90</f>
        <v>0</v>
      </c>
      <c r="C690" s="49" t="str">
        <f t="shared" si="18"/>
        <v/>
      </c>
      <c r="D690" s="49" t="str">
        <f t="shared" si="19"/>
        <v/>
      </c>
    </row>
    <row r="691" spans="1:4" ht="12.75">
      <c r="A691" s="3" t="str">
        <f ca="1">'ronde 5'!C91&amp;'ronde 5'!E91</f>
        <v/>
      </c>
      <c r="B691" s="49">
        <f>'ronde 5'!G91</f>
        <v>0</v>
      </c>
      <c r="C691" s="49" t="str">
        <f t="shared" si="18"/>
        <v/>
      </c>
      <c r="D691" s="49" t="str">
        <f t="shared" si="19"/>
        <v/>
      </c>
    </row>
    <row r="692" spans="1:4" ht="12.75">
      <c r="A692" s="3" t="str">
        <f ca="1">'ronde 5'!C92&amp;'ronde 5'!E92</f>
        <v/>
      </c>
      <c r="B692" s="49">
        <f>'ronde 5'!G92</f>
        <v>0</v>
      </c>
      <c r="C692" s="49" t="str">
        <f t="shared" si="18"/>
        <v/>
      </c>
      <c r="D692" s="49" t="str">
        <f t="shared" si="19"/>
        <v/>
      </c>
    </row>
    <row r="693" spans="1:4" ht="12.75">
      <c r="A693" s="3" t="str">
        <f ca="1">'ronde 5'!C93&amp;'ronde 5'!E93</f>
        <v/>
      </c>
      <c r="B693" s="49">
        <f>'ronde 5'!G93</f>
        <v>0</v>
      </c>
      <c r="C693" s="49" t="str">
        <f t="shared" si="18"/>
        <v/>
      </c>
      <c r="D693" s="49" t="str">
        <f t="shared" si="19"/>
        <v/>
      </c>
    </row>
    <row r="694" spans="1:4" ht="12.75">
      <c r="A694" s="3" t="str">
        <f ca="1">'ronde 5'!C94&amp;'ronde 5'!E94</f>
        <v/>
      </c>
      <c r="B694" s="49">
        <f>'ronde 5'!G94</f>
        <v>0</v>
      </c>
      <c r="C694" s="49" t="str">
        <f t="shared" si="18"/>
        <v/>
      </c>
      <c r="D694" s="49" t="str">
        <f t="shared" si="19"/>
        <v/>
      </c>
    </row>
    <row r="695" spans="1:4" ht="12.75">
      <c r="A695" s="3" t="str">
        <f ca="1">'ronde 5'!C95&amp;'ronde 5'!E95</f>
        <v/>
      </c>
      <c r="B695" s="49">
        <f>'ronde 5'!G95</f>
        <v>0</v>
      </c>
      <c r="C695" s="49" t="str">
        <f t="shared" si="18"/>
        <v/>
      </c>
      <c r="D695" s="49" t="str">
        <f t="shared" si="19"/>
        <v/>
      </c>
    </row>
    <row r="696" spans="1:4" ht="12.75">
      <c r="A696" s="3" t="str">
        <f ca="1">'ronde 5'!C96&amp;'ronde 5'!E96</f>
        <v/>
      </c>
      <c r="B696" s="49">
        <f>'ronde 5'!G96</f>
        <v>0</v>
      </c>
      <c r="C696" s="49" t="str">
        <f t="shared" si="18"/>
        <v/>
      </c>
      <c r="D696" s="49" t="str">
        <f t="shared" si="19"/>
        <v/>
      </c>
    </row>
    <row r="697" spans="1:4" ht="12.75">
      <c r="A697" s="3" t="str">
        <f ca="1">'ronde 5'!C97&amp;'ronde 5'!E97</f>
        <v/>
      </c>
      <c r="B697" s="49">
        <f>'ronde 5'!G97</f>
        <v>0</v>
      </c>
      <c r="C697" s="49" t="str">
        <f t="shared" si="18"/>
        <v/>
      </c>
      <c r="D697" s="49" t="str">
        <f t="shared" si="19"/>
        <v/>
      </c>
    </row>
    <row r="698" spans="1:4" ht="12.75">
      <c r="A698" s="3" t="str">
        <f ca="1">'ronde 5'!C98&amp;'ronde 5'!E98</f>
        <v/>
      </c>
      <c r="B698" s="49">
        <f>'ronde 5'!G98</f>
        <v>0</v>
      </c>
      <c r="C698" s="49" t="str">
        <f t="shared" si="18"/>
        <v/>
      </c>
      <c r="D698" s="49" t="str">
        <f t="shared" si="19"/>
        <v/>
      </c>
    </row>
    <row r="699" spans="1:4" ht="12.75">
      <c r="A699" s="3" t="str">
        <f ca="1">'ronde 5'!C99&amp;'ronde 5'!E99</f>
        <v/>
      </c>
      <c r="B699" s="49">
        <f>'ronde 5'!G99</f>
        <v>0</v>
      </c>
      <c r="C699" s="49" t="str">
        <f t="shared" si="18"/>
        <v/>
      </c>
      <c r="D699" s="49" t="str">
        <f t="shared" si="19"/>
        <v/>
      </c>
    </row>
    <row r="700" spans="1:4" ht="12.75">
      <c r="A700" s="3" t="str">
        <f ca="1">'ronde 5'!C100&amp;'ronde 5'!E100</f>
        <v/>
      </c>
      <c r="B700" s="49">
        <f>'ronde 5'!G100</f>
        <v>0</v>
      </c>
      <c r="C700" s="49" t="str">
        <f t="shared" si="18"/>
        <v/>
      </c>
      <c r="D700" s="49" t="str">
        <f t="shared" si="19"/>
        <v/>
      </c>
    </row>
    <row r="701" spans="1:4" ht="12.75">
      <c r="A701" s="3" t="str">
        <f ca="1">'ronde 5'!C101&amp;'ronde 5'!E101</f>
        <v/>
      </c>
      <c r="B701" s="49">
        <f>'ronde 5'!G101</f>
        <v>0</v>
      </c>
      <c r="C701" s="49" t="str">
        <f t="shared" si="18"/>
        <v/>
      </c>
      <c r="D701" s="49" t="str">
        <f t="shared" si="19"/>
        <v/>
      </c>
    </row>
    <row r="702" spans="1:4" ht="12.75">
      <c r="A702" s="3" t="str">
        <f ca="1">'ronde 5'!C102&amp;'ronde 5'!E102</f>
        <v/>
      </c>
      <c r="B702" s="49">
        <f>'ronde 5'!G102</f>
        <v>0</v>
      </c>
      <c r="C702" s="49" t="str">
        <f t="shared" si="18"/>
        <v/>
      </c>
      <c r="D702" s="49" t="str">
        <f t="shared" si="19"/>
        <v/>
      </c>
    </row>
    <row r="703" spans="1:4" ht="12.75">
      <c r="A703" s="3" t="str">
        <f ca="1">'ronde 5'!C103&amp;'ronde 5'!E103</f>
        <v/>
      </c>
      <c r="B703" s="49">
        <f>'ronde 5'!G103</f>
        <v>0</v>
      </c>
      <c r="C703" s="49" t="str">
        <f t="shared" si="18"/>
        <v/>
      </c>
      <c r="D703" s="49" t="str">
        <f t="shared" si="19"/>
        <v/>
      </c>
    </row>
    <row r="704" spans="1:4" ht="12.75">
      <c r="A704" s="3" t="str">
        <f ca="1">'ronde 5'!C104&amp;'ronde 5'!E104</f>
        <v/>
      </c>
      <c r="B704" s="49">
        <f>'ronde 5'!G104</f>
        <v>0</v>
      </c>
      <c r="C704" s="49" t="str">
        <f t="shared" si="18"/>
        <v/>
      </c>
      <c r="D704" s="49" t="str">
        <f t="shared" si="19"/>
        <v/>
      </c>
    </row>
    <row r="705" spans="1:4" ht="12.75">
      <c r="A705" s="3" t="str">
        <f ca="1">'ronde 5'!C105&amp;'ronde 5'!E105</f>
        <v/>
      </c>
      <c r="B705" s="49">
        <f>'ronde 5'!G105</f>
        <v>0</v>
      </c>
      <c r="C705" s="49" t="str">
        <f t="shared" si="18"/>
        <v/>
      </c>
      <c r="D705" s="49" t="str">
        <f t="shared" si="19"/>
        <v/>
      </c>
    </row>
    <row r="706" spans="1:4" ht="12.75">
      <c r="A706" s="3" t="str">
        <f ca="1">'ronde 5'!C106&amp;'ronde 5'!E106</f>
        <v/>
      </c>
      <c r="B706" s="49">
        <f>'ronde 5'!G106</f>
        <v>0</v>
      </c>
      <c r="C706" s="49" t="str">
        <f t="shared" si="18"/>
        <v/>
      </c>
      <c r="D706" s="49" t="str">
        <f t="shared" si="19"/>
        <v/>
      </c>
    </row>
  </sheetData>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5"/>
  <sheetViews>
    <sheetView workbookViewId="0" topLeftCell="A1"/>
  </sheetViews>
  <sheetFormatPr defaultColWidth="9.140625" defaultRowHeight="12.75"/>
  <cols>
    <col min="1" max="3" width="3.421875" style="0" bestFit="1" customWidth="1"/>
    <col min="4" max="4" width="3.00390625" style="49" customWidth="1"/>
    <col min="5" max="6" width="4.7109375" style="0" customWidth="1"/>
    <col min="7" max="8" width="4.7109375" style="49" customWidth="1"/>
    <col min="9" max="10" width="4.7109375" style="0" customWidth="1"/>
    <col min="11" max="11" width="4.140625" style="0" bestFit="1" customWidth="1"/>
  </cols>
  <sheetData>
    <row r="1" spans="1:11" ht="12.75">
      <c r="A1" s="4">
        <v>1</v>
      </c>
      <c r="B1" s="4">
        <v>1</v>
      </c>
      <c r="C1" s="4">
        <v>2</v>
      </c>
      <c r="D1" s="4">
        <v>3</v>
      </c>
      <c r="E1" s="4">
        <v>1</v>
      </c>
      <c r="F1" s="4">
        <v>2</v>
      </c>
      <c r="G1" s="4">
        <v>3</v>
      </c>
      <c r="H1" s="4">
        <v>4</v>
      </c>
      <c r="I1" s="4">
        <v>5</v>
      </c>
      <c r="J1" s="4">
        <v>6</v>
      </c>
      <c r="K1" s="4" t="s">
        <v>90</v>
      </c>
    </row>
    <row r="2" spans="1:11" ht="12.75">
      <c r="A2">
        <f>A1</f>
        <v>1</v>
      </c>
      <c r="F2" t="str">
        <f ca="1">IF(Kruistabel!B2="","",_xlfn.IFERROR(VLOOKUP(Kruistabel!B2&amp;Kruistabel!B3,'h-uitslagen'!A:D,3,FALSE),VLOOKUP(Kruistabel!B3&amp;Kruistabel!B2,'h-uitslagen'!A:D,4,FALSE)))</f>
        <v/>
      </c>
      <c r="G2" s="49" t="str">
        <f ca="1">IF(Kruistabel!B2="","",_xlfn.IFERROR(VLOOKUP(Kruistabel!B2&amp;Kruistabel!B4,'h-uitslagen'!A:D,3,FALSE),VLOOKUP(Kruistabel!B4&amp;Kruistabel!B2,'h-uitslagen'!A:D,4,FALSE)))</f>
        <v/>
      </c>
      <c r="H2" s="49" t="str">
        <f ca="1">IF(Kruistabel!B2="","",_xlfn.IFERROR(VLOOKUP(Kruistabel!B2&amp;Kruistabel!B5,'h-uitslagen'!A:D,3,FALSE),VLOOKUP(Kruistabel!B5&amp;Kruistabel!B2,'h-uitslagen'!A:D,4,FALSE)))</f>
        <v/>
      </c>
      <c r="I2" t="str">
        <f ca="1">IF(Kruistabel!B2="","",_xlfn.IFERROR(VLOOKUP(Kruistabel!B2&amp;Kruistabel!B6,'h-uitslagen'!A:D,3,FALSE),VLOOKUP(Kruistabel!B6&amp;Kruistabel!B2,'h-uitslagen'!A:D,4,FALSE)))</f>
        <v/>
      </c>
      <c r="J2" t="str">
        <f ca="1">IF(Kruistabel!B2="","",_xlfn.IFERROR(VLOOKUP(Kruistabel!B2&amp;Kruistabel!B7,'h-uitslagen'!A:D,3,FALSE),VLOOKUP(Kruistabel!B7&amp;Kruistabel!B2,'h-uitslagen'!A:D,4,FALSE)))</f>
        <v/>
      </c>
      <c r="K2">
        <f aca="true" t="shared" si="0" ref="K2:K7">SUM(E2:J2)</f>
        <v>0</v>
      </c>
    </row>
    <row r="3" spans="1:11" ht="12.75">
      <c r="A3" s="49">
        <f>A2</f>
        <v>1</v>
      </c>
      <c r="E3" t="str">
        <f ca="1">IF(Kruistabel!B3="","",_xlfn.IFERROR(VLOOKUP(Kruistabel!B3&amp;Kruistabel!B2,'h-uitslagen'!A:D,3,FALSE),VLOOKUP(Kruistabel!B2&amp;Kruistabel!B3,'h-uitslagen'!A:D,4,FALSE)))</f>
        <v/>
      </c>
      <c r="F3" s="19"/>
      <c r="G3" s="49" t="str">
        <f ca="1">IF(Kruistabel!B3="","",_xlfn.IFERROR(VLOOKUP(Kruistabel!B3&amp;Kruistabel!B4,'h-uitslagen'!A:D,3,FALSE),VLOOKUP(Kruistabel!B4&amp;Kruistabel!B3,'h-uitslagen'!A:D,4,FALSE)))</f>
        <v/>
      </c>
      <c r="H3" s="49" t="str">
        <f ca="1">IF(Kruistabel!B3="","",_xlfn.IFERROR(VLOOKUP(Kruistabel!B3&amp;Kruistabel!B5,'h-uitslagen'!A:D,3,FALSE),VLOOKUP(Kruistabel!B5&amp;Kruistabel!B3,'h-uitslagen'!A:D,4,FALSE)))</f>
        <v/>
      </c>
      <c r="I3" t="str">
        <f ca="1">IF(Kruistabel!B3="","",_xlfn.IFERROR(VLOOKUP(Kruistabel!B3&amp;Kruistabel!B6,'h-uitslagen'!A:D,3,FALSE),VLOOKUP(Kruistabel!B6&amp;Kruistabel!B3,'h-uitslagen'!A:D,4,FALSE)))</f>
        <v/>
      </c>
      <c r="J3" t="str">
        <f ca="1">IF(Kruistabel!B3="","",_xlfn.IFERROR(VLOOKUP(Kruistabel!B3&amp;Kruistabel!B7,'h-uitslagen'!A:D,3,FALSE),VLOOKUP(Kruistabel!B7&amp;Kruistabel!B3,'h-uitslagen'!A:D,4,FALSE)))</f>
        <v/>
      </c>
      <c r="K3" s="49">
        <f ca="1" t="shared" si="0"/>
        <v>0</v>
      </c>
    </row>
    <row r="4" spans="1:11" ht="12.75">
      <c r="A4" s="49">
        <f>A1</f>
        <v>1</v>
      </c>
      <c r="B4" s="49"/>
      <c r="C4" s="49"/>
      <c r="E4" s="49" t="str">
        <f ca="1">IF(Kruistabel!B4="","",_xlfn.IFERROR(VLOOKUP(Kruistabel!B4&amp;Kruistabel!B2,'h-uitslagen'!A:D,3,FALSE),VLOOKUP(Kruistabel!B2&amp;Kruistabel!B4,'h-uitslagen'!A:D,4,FALSE)))</f>
        <v/>
      </c>
      <c r="F4" s="49" t="str">
        <f ca="1">IF(Kruistabel!B4="","",_xlfn.IFERROR(VLOOKUP(Kruistabel!B4&amp;Kruistabel!B3,'h-uitslagen'!A:D,3,FALSE),VLOOKUP(Kruistabel!B3&amp;Kruistabel!B4,'h-uitslagen'!A:D,4,FALSE)))</f>
        <v/>
      </c>
      <c r="H4" s="49" t="str">
        <f ca="1">IF(Kruistabel!B4="","",_xlfn.IFERROR(VLOOKUP(Kruistabel!B4&amp;Kruistabel!B5,'h-uitslagen'!A:D,3,FALSE),VLOOKUP(Kruistabel!B5&amp;Kruistabel!B4,'h-uitslagen'!A:D,4,FALSE)))</f>
        <v/>
      </c>
      <c r="I4" s="49" t="str">
        <f ca="1">IF(Kruistabel!B4="","",_xlfn.IFERROR(VLOOKUP(Kruistabel!B4&amp;Kruistabel!B6,'h-uitslagen'!A:D,3,FALSE),VLOOKUP(Kruistabel!B6&amp;Kruistabel!B4,'h-uitslagen'!A:D,4,FALSE)))</f>
        <v/>
      </c>
      <c r="J4" s="49" t="str">
        <f ca="1">IF(Kruistabel!B4="","",_xlfn.IFERROR(VLOOKUP(Kruistabel!B4&amp;Kruistabel!B7,'h-uitslagen'!A:D,3,FALSE),VLOOKUP(Kruistabel!B7&amp;Kruistabel!B4,'h-uitslagen'!A:D,4,FALSE)))</f>
        <v/>
      </c>
      <c r="K4" s="49">
        <f ca="1" t="shared" si="0"/>
        <v>0</v>
      </c>
    </row>
    <row r="5" spans="1:11" ht="12.75">
      <c r="A5" s="49">
        <f>A4</f>
        <v>1</v>
      </c>
      <c r="B5" s="49"/>
      <c r="C5" s="49"/>
      <c r="E5" s="49" t="str">
        <f ca="1">IF(Kruistabel!B5="","",_xlfn.IFERROR(VLOOKUP(Kruistabel!B5&amp;Kruistabel!B2,'h-uitslagen'!A:D,3,FALSE),VLOOKUP(Kruistabel!B2&amp;Kruistabel!B5,'h-uitslagen'!A:D,4,FALSE)))</f>
        <v/>
      </c>
      <c r="F5" s="49" t="str">
        <f ca="1">IF(Kruistabel!B5="","",_xlfn.IFERROR(VLOOKUP(Kruistabel!B5&amp;Kruistabel!B3,'h-uitslagen'!A:D,3,FALSE),VLOOKUP(Kruistabel!B3&amp;Kruistabel!B5,'h-uitslagen'!A:D,4,FALSE)))</f>
        <v/>
      </c>
      <c r="G5" s="49" t="str">
        <f ca="1">IF(Kruistabel!B5="","",_xlfn.IFERROR(VLOOKUP(Kruistabel!B5&amp;Kruistabel!B4,'h-uitslagen'!A:D,3,FALSE),VLOOKUP(Kruistabel!B4&amp;Kruistabel!B5,'h-uitslagen'!A:D,4,FALSE)))</f>
        <v/>
      </c>
      <c r="I5" s="49" t="str">
        <f ca="1">IF(Kruistabel!B5="","",_xlfn.IFERROR(VLOOKUP(Kruistabel!B5&amp;Kruistabel!B6,'h-uitslagen'!A:D,3,FALSE),VLOOKUP(Kruistabel!B6&amp;Kruistabel!B5,'h-uitslagen'!A:D,4,FALSE)))</f>
        <v/>
      </c>
      <c r="J5" s="49" t="str">
        <f ca="1">IF(Kruistabel!B5="","",_xlfn.IFERROR(VLOOKUP(Kruistabel!B5&amp;Kruistabel!B7,'h-uitslagen'!A:D,3,FALSE),VLOOKUP(Kruistabel!B7&amp;Kruistabel!B5,'h-uitslagen'!A:D,4,FALSE)))</f>
        <v/>
      </c>
      <c r="K5" s="49">
        <f ca="1" t="shared" si="0"/>
        <v>0</v>
      </c>
    </row>
    <row r="6" spans="1:11" ht="12.75">
      <c r="A6" s="49">
        <f>A3</f>
        <v>1</v>
      </c>
      <c r="E6" s="49" t="str">
        <f ca="1">IF(Kruistabel!B6="","",_xlfn.IFERROR(VLOOKUP(Kruistabel!B6&amp;Kruistabel!B2,'h-uitslagen'!A:D,3,FALSE),VLOOKUP(Kruistabel!B2&amp;Kruistabel!B6,'h-uitslagen'!A:D,4,FALSE)))</f>
        <v/>
      </c>
      <c r="F6" s="49" t="str">
        <f ca="1">IF(Kruistabel!B6="","",_xlfn.IFERROR(VLOOKUP(Kruistabel!B6&amp;Kruistabel!B3,'h-uitslagen'!A:D,3,FALSE),VLOOKUP(Kruistabel!B3&amp;Kruistabel!B6,'h-uitslagen'!A:D,4,FALSE)))</f>
        <v/>
      </c>
      <c r="G6" s="49" t="str">
        <f ca="1">IF(Kruistabel!B6="","",_xlfn.IFERROR(VLOOKUP(Kruistabel!B6&amp;Kruistabel!B4,'h-uitslagen'!A:D,3,FALSE),VLOOKUP(Kruistabel!B4&amp;Kruistabel!B6,'h-uitslagen'!A:D,4,FALSE)))</f>
        <v/>
      </c>
      <c r="H6" s="49" t="str">
        <f ca="1">IF(Kruistabel!B6="","",_xlfn.IFERROR(VLOOKUP(Kruistabel!B6&amp;Kruistabel!B5,'h-uitslagen'!A:D,3,FALSE),VLOOKUP(Kruistabel!B5&amp;Kruistabel!B6,'h-uitslagen'!A:D,4,FALSE)))</f>
        <v/>
      </c>
      <c r="I6" s="49"/>
      <c r="J6" s="49" t="str">
        <f ca="1">IF(Kruistabel!B6="","",_xlfn.IFERROR(VLOOKUP(Kruistabel!B6&amp;Kruistabel!B7,'h-uitslagen'!A:D,3,FALSE),VLOOKUP(Kruistabel!B7&amp;Kruistabel!B6,'h-uitslagen'!A:D,4,FALSE)))</f>
        <v/>
      </c>
      <c r="K6" s="49">
        <f ca="1" t="shared" si="0"/>
        <v>0</v>
      </c>
    </row>
    <row r="7" spans="1:11" ht="12.75">
      <c r="A7" s="49">
        <f>A6</f>
        <v>1</v>
      </c>
      <c r="E7" s="49" t="str">
        <f ca="1">IF(Kruistabel!B7="","",_xlfn.IFERROR(VLOOKUP(Kruistabel!B7&amp;Kruistabel!B2,'h-uitslagen'!A:D,3,FALSE),VLOOKUP(Kruistabel!B2&amp;Kruistabel!B7,'h-uitslagen'!A:D,4,FALSE)))</f>
        <v/>
      </c>
      <c r="F7" s="49" t="str">
        <f ca="1">IF(Kruistabel!B7="","",_xlfn.IFERROR(VLOOKUP(Kruistabel!B7&amp;Kruistabel!B3,'h-uitslagen'!A:D,3,FALSE),VLOOKUP(Kruistabel!B3&amp;Kruistabel!B7,'h-uitslagen'!A:D,4,FALSE)))</f>
        <v/>
      </c>
      <c r="G7" s="49" t="str">
        <f ca="1">IF(Kruistabel!B7="","",_xlfn.IFERROR(VLOOKUP(Kruistabel!B7&amp;Kruistabel!B4,'h-uitslagen'!A:D,3,FALSE),VLOOKUP(Kruistabel!B4&amp;Kruistabel!B7,'h-uitslagen'!A:D,4,FALSE)))</f>
        <v/>
      </c>
      <c r="H7" s="49" t="str">
        <f ca="1">IF(Kruistabel!B7="","",_xlfn.IFERROR(VLOOKUP(Kruistabel!B7&amp;Kruistabel!B5,'h-uitslagen'!A:D,3,FALSE),VLOOKUP(Kruistabel!B5&amp;Kruistabel!B7,'h-uitslagen'!A:D,4,FALSE)))</f>
        <v/>
      </c>
      <c r="I7" s="49" t="str">
        <f ca="1">IF(Kruistabel!B7="","",_xlfn.IFERROR(VLOOKUP(Kruistabel!B7&amp;Kruistabel!B6,'h-uitslagen'!A:D,3,FALSE),VLOOKUP(Kruistabel!B6&amp;Kruistabel!B7,'h-uitslagen'!A:D,4,FALSE)))</f>
        <v/>
      </c>
      <c r="J7" s="49"/>
      <c r="K7" s="49">
        <f ca="1" t="shared" si="0"/>
        <v>0</v>
      </c>
    </row>
    <row r="9" spans="1:11" ht="12.75">
      <c r="A9" s="4">
        <f>A1+1</f>
        <v>2</v>
      </c>
      <c r="B9" s="4">
        <v>1</v>
      </c>
      <c r="C9" s="4">
        <v>2</v>
      </c>
      <c r="D9" s="4">
        <v>3</v>
      </c>
      <c r="E9" s="4">
        <v>1</v>
      </c>
      <c r="F9" s="4">
        <v>2</v>
      </c>
      <c r="G9" s="4">
        <v>3</v>
      </c>
      <c r="H9" s="4">
        <v>4</v>
      </c>
      <c r="I9" s="4">
        <v>5</v>
      </c>
      <c r="J9" s="4">
        <v>6</v>
      </c>
      <c r="K9" s="4" t="s">
        <v>90</v>
      </c>
    </row>
    <row r="10" spans="1:11" ht="12.75">
      <c r="A10" s="49">
        <f>A9</f>
        <v>2</v>
      </c>
      <c r="B10" s="49"/>
      <c r="C10" s="49"/>
      <c r="E10" s="49"/>
      <c r="F10" s="49" t="str">
        <f ca="1">IF(Kruistabel!B10="","",_xlfn.IFERROR(VLOOKUP(Kruistabel!B10&amp;Kruistabel!B11,'h-uitslagen'!A:D,3,FALSE),VLOOKUP(Kruistabel!B11&amp;Kruistabel!B10,'h-uitslagen'!A:D,4,FALSE)))</f>
        <v/>
      </c>
      <c r="G10" s="49" t="str">
        <f ca="1">IF(Kruistabel!B10="","",_xlfn.IFERROR(VLOOKUP(Kruistabel!B10&amp;Kruistabel!B12,'h-uitslagen'!A:D,3,FALSE),VLOOKUP(Kruistabel!B12&amp;Kruistabel!B10,'h-uitslagen'!A:D,4,FALSE)))</f>
        <v/>
      </c>
      <c r="H10" s="49" t="str">
        <f ca="1">IF(Kruistabel!B10="","",_xlfn.IFERROR(VLOOKUP(Kruistabel!B10&amp;Kruistabel!B13,'h-uitslagen'!A:D,3,FALSE),VLOOKUP(Kruistabel!B13&amp;Kruistabel!B10,'h-uitslagen'!A:D,4,FALSE)))</f>
        <v/>
      </c>
      <c r="I10" s="49" t="str">
        <f ca="1">IF(Kruistabel!B10="","",_xlfn.IFERROR(VLOOKUP(Kruistabel!B10&amp;Kruistabel!B14,'h-uitslagen'!A:D,3,FALSE),VLOOKUP(Kruistabel!B14&amp;Kruistabel!B10,'h-uitslagen'!A:D,4,FALSE)))</f>
        <v/>
      </c>
      <c r="J10" s="49" t="str">
        <f ca="1">IF(Kruistabel!B10="","",_xlfn.IFERROR(VLOOKUP(Kruistabel!B10&amp;Kruistabel!B15,'h-uitslagen'!A:D,3,FALSE),VLOOKUP(Kruistabel!B15&amp;Kruistabel!B10,'h-uitslagen'!A:D,4,FALSE)))</f>
        <v/>
      </c>
      <c r="K10" s="49">
        <f aca="true" t="shared" si="1" ref="K10:K15">SUM(E10:J10)</f>
        <v>0</v>
      </c>
    </row>
    <row r="11" spans="1:11" ht="12.75">
      <c r="A11" s="49">
        <f>A10</f>
        <v>2</v>
      </c>
      <c r="B11" s="49"/>
      <c r="C11" s="49"/>
      <c r="E11" s="49" t="str">
        <f ca="1">IF(Kruistabel!B11="","",_xlfn.IFERROR(VLOOKUP(Kruistabel!B11&amp;Kruistabel!B10,'h-uitslagen'!A:D,3,FALSE),VLOOKUP(Kruistabel!B10&amp;Kruistabel!B11,'h-uitslagen'!A:D,4,FALSE)))</f>
        <v/>
      </c>
      <c r="F11" s="19"/>
      <c r="G11" s="49" t="str">
        <f ca="1">IF(Kruistabel!B11="","",_xlfn.IFERROR(VLOOKUP(Kruistabel!B11&amp;Kruistabel!B12,'h-uitslagen'!A:D,3,FALSE),VLOOKUP(Kruistabel!B12&amp;Kruistabel!B11,'h-uitslagen'!A:D,4,FALSE)))</f>
        <v/>
      </c>
      <c r="H11" s="49" t="str">
        <f ca="1">IF(Kruistabel!B11="","",_xlfn.IFERROR(VLOOKUP(Kruistabel!B11&amp;Kruistabel!B13,'h-uitslagen'!A:D,3,FALSE),VLOOKUP(Kruistabel!B13&amp;Kruistabel!B11,'h-uitslagen'!A:D,4,FALSE)))</f>
        <v/>
      </c>
      <c r="I11" s="49" t="str">
        <f ca="1">IF(Kruistabel!B11="","",_xlfn.IFERROR(VLOOKUP(Kruistabel!B11&amp;Kruistabel!B14,'h-uitslagen'!A:D,3,FALSE),VLOOKUP(Kruistabel!B14&amp;Kruistabel!B11,'h-uitslagen'!A:D,4,FALSE)))</f>
        <v/>
      </c>
      <c r="J11" s="49" t="str">
        <f ca="1">IF(Kruistabel!B11="","",_xlfn.IFERROR(VLOOKUP(Kruistabel!B11&amp;Kruistabel!B15,'h-uitslagen'!A:D,3,FALSE),VLOOKUP(Kruistabel!B15&amp;Kruistabel!B11,'h-uitslagen'!A:D,4,FALSE)))</f>
        <v/>
      </c>
      <c r="K11" s="49">
        <f ca="1" t="shared" si="1"/>
        <v>0</v>
      </c>
    </row>
    <row r="12" spans="1:11" ht="12.75">
      <c r="A12" s="49">
        <f>A9</f>
        <v>2</v>
      </c>
      <c r="B12" s="49"/>
      <c r="C12" s="49"/>
      <c r="E12" s="49" t="str">
        <f ca="1">IF(Kruistabel!B12="","",_xlfn.IFERROR(VLOOKUP(Kruistabel!B12&amp;Kruistabel!B10,'h-uitslagen'!A:D,3,FALSE),VLOOKUP(Kruistabel!B10&amp;Kruistabel!B12,'h-uitslagen'!A:D,4,FALSE)))</f>
        <v/>
      </c>
      <c r="F12" s="49" t="str">
        <f ca="1">IF(Kruistabel!B12="","",_xlfn.IFERROR(VLOOKUP(Kruistabel!B12&amp;Kruistabel!B11,'h-uitslagen'!A:D,3,FALSE),VLOOKUP(Kruistabel!B11&amp;Kruistabel!B12,'h-uitslagen'!A:D,4,FALSE)))</f>
        <v/>
      </c>
      <c r="H12" s="49" t="str">
        <f ca="1">IF(Kruistabel!B12="","",_xlfn.IFERROR(VLOOKUP(Kruistabel!B12&amp;Kruistabel!B13,'h-uitslagen'!A:D,3,FALSE),VLOOKUP(Kruistabel!B13&amp;Kruistabel!B12,'h-uitslagen'!A:D,4,FALSE)))</f>
        <v/>
      </c>
      <c r="I12" s="49" t="str">
        <f ca="1">IF(Kruistabel!B12="","",_xlfn.IFERROR(VLOOKUP(Kruistabel!B12&amp;Kruistabel!B14,'h-uitslagen'!A:D,3,FALSE),VLOOKUP(Kruistabel!B14&amp;Kruistabel!B12,'h-uitslagen'!A:D,4,FALSE)))</f>
        <v/>
      </c>
      <c r="J12" s="49" t="str">
        <f ca="1">IF(Kruistabel!B12="","",_xlfn.IFERROR(VLOOKUP(Kruistabel!B12&amp;Kruistabel!B15,'h-uitslagen'!A:D,3,FALSE),VLOOKUP(Kruistabel!B15&amp;Kruistabel!B12,'h-uitslagen'!A:D,4,FALSE)))</f>
        <v/>
      </c>
      <c r="K12" s="49">
        <f ca="1" t="shared" si="1"/>
        <v>0</v>
      </c>
    </row>
    <row r="13" spans="1:11" ht="12.75">
      <c r="A13" s="49">
        <f>A12</f>
        <v>2</v>
      </c>
      <c r="B13" s="49"/>
      <c r="C13" s="49"/>
      <c r="E13" s="49" t="str">
        <f ca="1">IF(Kruistabel!B13="","",_xlfn.IFERROR(VLOOKUP(Kruistabel!B13&amp;Kruistabel!B10,'h-uitslagen'!A:D,3,FALSE),VLOOKUP(Kruistabel!B10&amp;Kruistabel!B13,'h-uitslagen'!A:D,4,FALSE)))</f>
        <v/>
      </c>
      <c r="F13" s="49" t="str">
        <f ca="1">IF(Kruistabel!B13="","",_xlfn.IFERROR(VLOOKUP(Kruistabel!B13&amp;Kruistabel!B11,'h-uitslagen'!A:D,3,FALSE),VLOOKUP(Kruistabel!B11&amp;Kruistabel!B13,'h-uitslagen'!A:D,4,FALSE)))</f>
        <v/>
      </c>
      <c r="G13" s="49" t="str">
        <f ca="1">IF(Kruistabel!B13="","",_xlfn.IFERROR(VLOOKUP(Kruistabel!B13&amp;Kruistabel!B12,'h-uitslagen'!A:D,3,FALSE),VLOOKUP(Kruistabel!B12&amp;Kruistabel!B13,'h-uitslagen'!A:D,4,FALSE)))</f>
        <v/>
      </c>
      <c r="I13" s="49" t="str">
        <f ca="1">IF(Kruistabel!B13="","",_xlfn.IFERROR(VLOOKUP(Kruistabel!B13&amp;Kruistabel!B14,'h-uitslagen'!A:D,3,FALSE),VLOOKUP(Kruistabel!B14&amp;Kruistabel!B13,'h-uitslagen'!A:D,4,FALSE)))</f>
        <v/>
      </c>
      <c r="J13" s="49" t="str">
        <f ca="1">IF(Kruistabel!B13="","",_xlfn.IFERROR(VLOOKUP(Kruistabel!B13&amp;Kruistabel!B15,'h-uitslagen'!A:D,3,FALSE),VLOOKUP(Kruistabel!B15&amp;Kruistabel!B13,'h-uitslagen'!A:D,4,FALSE)))</f>
        <v/>
      </c>
      <c r="K13" s="49">
        <f ca="1" t="shared" si="1"/>
        <v>0</v>
      </c>
    </row>
    <row r="14" spans="1:11" ht="12.75">
      <c r="A14" s="49">
        <f>A11</f>
        <v>2</v>
      </c>
      <c r="B14" s="49"/>
      <c r="C14" s="49"/>
      <c r="E14" s="49" t="str">
        <f ca="1">IF(Kruistabel!B14="","",_xlfn.IFERROR(VLOOKUP(Kruistabel!B14&amp;Kruistabel!B10,'h-uitslagen'!A:D,3,FALSE),VLOOKUP(Kruistabel!B10&amp;Kruistabel!B14,'h-uitslagen'!A:D,4,FALSE)))</f>
        <v/>
      </c>
      <c r="F14" s="49" t="str">
        <f ca="1">IF(Kruistabel!B14="","",_xlfn.IFERROR(VLOOKUP(Kruistabel!B14&amp;Kruistabel!B11,'h-uitslagen'!A:D,3,FALSE),VLOOKUP(Kruistabel!B11&amp;Kruistabel!B14,'h-uitslagen'!A:D,4,FALSE)))</f>
        <v/>
      </c>
      <c r="G14" s="49" t="str">
        <f ca="1">IF(Kruistabel!B14="","",_xlfn.IFERROR(VLOOKUP(Kruistabel!B14&amp;Kruistabel!B12,'h-uitslagen'!A:D,3,FALSE),VLOOKUP(Kruistabel!B12&amp;Kruistabel!B14,'h-uitslagen'!A:D,4,FALSE)))</f>
        <v/>
      </c>
      <c r="H14" s="49" t="str">
        <f ca="1">IF(Kruistabel!B14="","",_xlfn.IFERROR(VLOOKUP(Kruistabel!B14&amp;Kruistabel!B13,'h-uitslagen'!A:D,3,FALSE),VLOOKUP(Kruistabel!B13&amp;Kruistabel!B14,'h-uitslagen'!A:D,4,FALSE)))</f>
        <v/>
      </c>
      <c r="I14" s="49"/>
      <c r="J14" s="49" t="str">
        <f ca="1">IF(Kruistabel!B14="","",_xlfn.IFERROR(VLOOKUP(Kruistabel!B14&amp;Kruistabel!B15,'h-uitslagen'!A:D,3,FALSE),VLOOKUP(Kruistabel!B15&amp;Kruistabel!B14,'h-uitslagen'!A:D,4,FALSE)))</f>
        <v/>
      </c>
      <c r="K14" s="49">
        <f ca="1" t="shared" si="1"/>
        <v>0</v>
      </c>
    </row>
    <row r="15" spans="1:11" ht="12.75">
      <c r="A15" s="49">
        <f>A14</f>
        <v>2</v>
      </c>
      <c r="B15" s="49"/>
      <c r="C15" s="49"/>
      <c r="E15" s="49" t="str">
        <f ca="1">IF(Kruistabel!B15="","",_xlfn.IFERROR(VLOOKUP(Kruistabel!B15&amp;Kruistabel!B10,'h-uitslagen'!A:D,3,FALSE),VLOOKUP(Kruistabel!B10&amp;Kruistabel!B15,'h-uitslagen'!A:D,4,FALSE)))</f>
        <v/>
      </c>
      <c r="F15" s="49" t="str">
        <f ca="1">IF(Kruistabel!B15="","",_xlfn.IFERROR(VLOOKUP(Kruistabel!B15&amp;Kruistabel!B11,'h-uitslagen'!A:D,3,FALSE),VLOOKUP(Kruistabel!B11&amp;Kruistabel!B15,'h-uitslagen'!A:D,4,FALSE)))</f>
        <v/>
      </c>
      <c r="G15" s="49" t="str">
        <f ca="1">IF(Kruistabel!B15="","",_xlfn.IFERROR(VLOOKUP(Kruistabel!B15&amp;Kruistabel!B12,'h-uitslagen'!A:D,3,FALSE),VLOOKUP(Kruistabel!B12&amp;Kruistabel!B15,'h-uitslagen'!A:D,4,FALSE)))</f>
        <v/>
      </c>
      <c r="H15" s="49" t="str">
        <f ca="1">IF(Kruistabel!B15="","",_xlfn.IFERROR(VLOOKUP(Kruistabel!B15&amp;Kruistabel!B13,'h-uitslagen'!A:D,3,FALSE),VLOOKUP(Kruistabel!B13&amp;Kruistabel!B15,'h-uitslagen'!A:D,4,FALSE)))</f>
        <v/>
      </c>
      <c r="I15" s="49" t="str">
        <f ca="1">IF(Kruistabel!B15="","",_xlfn.IFERROR(VLOOKUP(Kruistabel!B15&amp;Kruistabel!B14,'h-uitslagen'!A:D,3,FALSE),VLOOKUP(Kruistabel!B14&amp;Kruistabel!B15,'h-uitslagen'!A:D,4,FALSE)))</f>
        <v/>
      </c>
      <c r="J15" s="49"/>
      <c r="K15" s="49">
        <f ca="1" t="shared" si="1"/>
        <v>0</v>
      </c>
    </row>
    <row r="16" spans="1:11" ht="12.75">
      <c r="A16" s="49"/>
      <c r="B16" s="49"/>
      <c r="C16" s="49"/>
      <c r="E16" s="49"/>
      <c r="F16" s="49"/>
      <c r="I16" s="49"/>
      <c r="J16" s="49"/>
      <c r="K16" s="49"/>
    </row>
    <row r="17" spans="1:11" ht="12.75">
      <c r="A17" s="4">
        <f>A9+1</f>
        <v>3</v>
      </c>
      <c r="B17" s="4">
        <v>1</v>
      </c>
      <c r="C17" s="4">
        <v>2</v>
      </c>
      <c r="D17" s="4">
        <v>3</v>
      </c>
      <c r="E17" s="4">
        <v>1</v>
      </c>
      <c r="F17" s="4">
        <v>2</v>
      </c>
      <c r="G17" s="4">
        <v>3</v>
      </c>
      <c r="H17" s="4">
        <v>4</v>
      </c>
      <c r="I17" s="4">
        <v>5</v>
      </c>
      <c r="J17" s="4">
        <v>6</v>
      </c>
      <c r="K17" s="4" t="s">
        <v>90</v>
      </c>
    </row>
    <row r="18" spans="1:11" ht="12.75">
      <c r="A18" s="49">
        <f>A17</f>
        <v>3</v>
      </c>
      <c r="B18" s="49"/>
      <c r="C18" s="49"/>
      <c r="E18" s="49"/>
      <c r="F18" s="49" t="str">
        <f ca="1">IF(Kruistabel!B18="","",_xlfn.IFERROR(VLOOKUP(Kruistabel!B18&amp;Kruistabel!B19,'h-uitslagen'!A:D,3,FALSE),VLOOKUP(Kruistabel!B19&amp;Kruistabel!B18,'h-uitslagen'!A:D,4,FALSE)))</f>
        <v/>
      </c>
      <c r="G18" s="49" t="str">
        <f ca="1">IF(Kruistabel!B18="","",_xlfn.IFERROR(VLOOKUP(Kruistabel!B18&amp;Kruistabel!B20,'h-uitslagen'!A:D,3,FALSE),VLOOKUP(Kruistabel!B20&amp;Kruistabel!B18,'h-uitslagen'!A:D,4,FALSE)))</f>
        <v/>
      </c>
      <c r="H18" s="49" t="str">
        <f ca="1">IF(Kruistabel!B18="","",_xlfn.IFERROR(VLOOKUP(Kruistabel!B18&amp;Kruistabel!B21,'h-uitslagen'!A:D,3,FALSE),VLOOKUP(Kruistabel!B21&amp;Kruistabel!B18,'h-uitslagen'!A:D,4,FALSE)))</f>
        <v/>
      </c>
      <c r="I18" s="49" t="str">
        <f ca="1">IF(Kruistabel!B18="","",_xlfn.IFERROR(VLOOKUP(Kruistabel!B18&amp;Kruistabel!B22,'h-uitslagen'!A:D,3,FALSE),VLOOKUP(Kruistabel!B22&amp;Kruistabel!B18,'h-uitslagen'!A:D,4,FALSE)))</f>
        <v/>
      </c>
      <c r="J18" s="49" t="str">
        <f ca="1">IF(Kruistabel!B18="","",_xlfn.IFERROR(VLOOKUP(Kruistabel!B18&amp;Kruistabel!B23,'h-uitslagen'!A:D,3,FALSE),VLOOKUP(Kruistabel!B23&amp;Kruistabel!B18,'h-uitslagen'!A:D,4,FALSE)))</f>
        <v/>
      </c>
      <c r="K18" s="49">
        <f aca="true" t="shared" si="2" ref="K18:K23">SUM(E18:J18)</f>
        <v>0</v>
      </c>
    </row>
    <row r="19" spans="1:11" ht="12.75">
      <c r="A19" s="49">
        <f>A18</f>
        <v>3</v>
      </c>
      <c r="B19" s="49"/>
      <c r="C19" s="49"/>
      <c r="E19" s="49" t="str">
        <f ca="1">IF(Kruistabel!B19="","",_xlfn.IFERROR(VLOOKUP(Kruistabel!B19&amp;Kruistabel!B18,'h-uitslagen'!A:D,3,FALSE),VLOOKUP(Kruistabel!B18&amp;Kruistabel!B19,'h-uitslagen'!A:D,4,FALSE)))</f>
        <v/>
      </c>
      <c r="F19" s="19"/>
      <c r="G19" s="49" t="str">
        <f ca="1">IF(Kruistabel!B19="","",_xlfn.IFERROR(VLOOKUP(Kruistabel!B19&amp;Kruistabel!B20,'h-uitslagen'!A:D,3,FALSE),VLOOKUP(Kruistabel!B20&amp;Kruistabel!B19,'h-uitslagen'!A:D,4,FALSE)))</f>
        <v/>
      </c>
      <c r="H19" s="49" t="str">
        <f ca="1">IF(Kruistabel!B19="","",_xlfn.IFERROR(VLOOKUP(Kruistabel!B19&amp;Kruistabel!B21,'h-uitslagen'!A:D,3,FALSE),VLOOKUP(Kruistabel!B21&amp;Kruistabel!B19,'h-uitslagen'!A:D,4,FALSE)))</f>
        <v/>
      </c>
      <c r="I19" s="49" t="str">
        <f ca="1">IF(Kruistabel!B19="","",_xlfn.IFERROR(VLOOKUP(Kruistabel!B19&amp;Kruistabel!B22,'h-uitslagen'!A:D,3,FALSE),VLOOKUP(Kruistabel!B22&amp;Kruistabel!B19,'h-uitslagen'!A:D,4,FALSE)))</f>
        <v/>
      </c>
      <c r="J19" s="49" t="str">
        <f ca="1">IF(Kruistabel!B19="","",_xlfn.IFERROR(VLOOKUP(Kruistabel!B19&amp;Kruistabel!B23,'h-uitslagen'!A:D,3,FALSE),VLOOKUP(Kruistabel!B23&amp;Kruistabel!B19,'h-uitslagen'!A:D,4,FALSE)))</f>
        <v/>
      </c>
      <c r="K19" s="49">
        <f ca="1" t="shared" si="2"/>
        <v>0</v>
      </c>
    </row>
    <row r="20" spans="1:11" ht="12.75">
      <c r="A20" s="49">
        <f>A17</f>
        <v>3</v>
      </c>
      <c r="B20" s="49"/>
      <c r="C20" s="49"/>
      <c r="E20" s="49" t="str">
        <f ca="1">IF(Kruistabel!B20="","",_xlfn.IFERROR(VLOOKUP(Kruistabel!B20&amp;Kruistabel!B18,'h-uitslagen'!A:D,3,FALSE),VLOOKUP(Kruistabel!B18&amp;Kruistabel!B20,'h-uitslagen'!A:D,4,FALSE)))</f>
        <v/>
      </c>
      <c r="F20" s="49" t="str">
        <f ca="1">IF(Kruistabel!B20="","",_xlfn.IFERROR(VLOOKUP(Kruistabel!B20&amp;Kruistabel!B19,'h-uitslagen'!A:D,3,FALSE),VLOOKUP(Kruistabel!B19&amp;Kruistabel!B20,'h-uitslagen'!A:D,4,FALSE)))</f>
        <v/>
      </c>
      <c r="H20" s="49" t="str">
        <f ca="1">IF(Kruistabel!B20="","",_xlfn.IFERROR(VLOOKUP(Kruistabel!B20&amp;Kruistabel!B21,'h-uitslagen'!A:D,3,FALSE),VLOOKUP(Kruistabel!B21&amp;Kruistabel!B20,'h-uitslagen'!A:D,4,FALSE)))</f>
        <v/>
      </c>
      <c r="I20" s="49" t="str">
        <f ca="1">IF(Kruistabel!B20="","",_xlfn.IFERROR(VLOOKUP(Kruistabel!B20&amp;Kruistabel!B22,'h-uitslagen'!A:D,3,FALSE),VLOOKUP(Kruistabel!B22&amp;Kruistabel!B20,'h-uitslagen'!A:D,4,FALSE)))</f>
        <v/>
      </c>
      <c r="J20" s="49" t="str">
        <f ca="1">IF(Kruistabel!B20="","",_xlfn.IFERROR(VLOOKUP(Kruistabel!B20&amp;Kruistabel!B23,'h-uitslagen'!A:D,3,FALSE),VLOOKUP(Kruistabel!B23&amp;Kruistabel!B20,'h-uitslagen'!A:D,4,FALSE)))</f>
        <v/>
      </c>
      <c r="K20" s="49">
        <f ca="1" t="shared" si="2"/>
        <v>0</v>
      </c>
    </row>
    <row r="21" spans="1:11" ht="12.75">
      <c r="A21" s="49">
        <f>A20</f>
        <v>3</v>
      </c>
      <c r="B21" s="49"/>
      <c r="C21" s="49"/>
      <c r="E21" s="49" t="str">
        <f ca="1">IF(Kruistabel!B21="","",_xlfn.IFERROR(VLOOKUP(Kruistabel!B21&amp;Kruistabel!B18,'h-uitslagen'!A:D,3,FALSE),VLOOKUP(Kruistabel!B18&amp;Kruistabel!B21,'h-uitslagen'!A:D,4,FALSE)))</f>
        <v/>
      </c>
      <c r="F21" s="49" t="str">
        <f ca="1">IF(Kruistabel!B21="","",_xlfn.IFERROR(VLOOKUP(Kruistabel!B21&amp;Kruistabel!B19,'h-uitslagen'!A:D,3,FALSE),VLOOKUP(Kruistabel!B19&amp;Kruistabel!B21,'h-uitslagen'!A:D,4,FALSE)))</f>
        <v/>
      </c>
      <c r="G21" s="49" t="str">
        <f ca="1">IF(Kruistabel!B21="","",_xlfn.IFERROR(VLOOKUP(Kruistabel!B21&amp;Kruistabel!B20,'h-uitslagen'!A:D,3,FALSE),VLOOKUP(Kruistabel!B20&amp;Kruistabel!B21,'h-uitslagen'!A:D,4,FALSE)))</f>
        <v/>
      </c>
      <c r="I21" s="49" t="str">
        <f ca="1">IF(Kruistabel!B21="","",_xlfn.IFERROR(VLOOKUP(Kruistabel!B21&amp;Kruistabel!B22,'h-uitslagen'!A:D,3,FALSE),VLOOKUP(Kruistabel!B22&amp;Kruistabel!B21,'h-uitslagen'!A:D,4,FALSE)))</f>
        <v/>
      </c>
      <c r="J21" s="49" t="str">
        <f ca="1">IF(Kruistabel!B21="","",_xlfn.IFERROR(VLOOKUP(Kruistabel!B21&amp;Kruistabel!B23,'h-uitslagen'!A:D,3,FALSE),VLOOKUP(Kruistabel!B23&amp;Kruistabel!B21,'h-uitslagen'!A:D,4,FALSE)))</f>
        <v/>
      </c>
      <c r="K21" s="49">
        <f ca="1" t="shared" si="2"/>
        <v>0</v>
      </c>
    </row>
    <row r="22" spans="1:11" ht="12.75">
      <c r="A22" s="49">
        <f>A19</f>
        <v>3</v>
      </c>
      <c r="B22" s="49"/>
      <c r="C22" s="49"/>
      <c r="E22" s="49" t="str">
        <f ca="1">IF(Kruistabel!B22="","",_xlfn.IFERROR(VLOOKUP(Kruistabel!B22&amp;Kruistabel!B18,'h-uitslagen'!A:D,3,FALSE),VLOOKUP(Kruistabel!B18&amp;Kruistabel!B22,'h-uitslagen'!A:D,4,FALSE)))</f>
        <v/>
      </c>
      <c r="F22" s="49" t="str">
        <f ca="1">IF(Kruistabel!B22="","",_xlfn.IFERROR(VLOOKUP(Kruistabel!B22&amp;Kruistabel!B19,'h-uitslagen'!A:D,3,FALSE),VLOOKUP(Kruistabel!B19&amp;Kruistabel!B22,'h-uitslagen'!A:D,4,FALSE)))</f>
        <v/>
      </c>
      <c r="G22" s="49" t="str">
        <f ca="1">IF(Kruistabel!B22="","",_xlfn.IFERROR(VLOOKUP(Kruistabel!B22&amp;Kruistabel!B20,'h-uitslagen'!A:D,3,FALSE),VLOOKUP(Kruistabel!B20&amp;Kruistabel!B22,'h-uitslagen'!A:D,4,FALSE)))</f>
        <v/>
      </c>
      <c r="H22" s="49" t="str">
        <f ca="1">IF(Kruistabel!B22="","",_xlfn.IFERROR(VLOOKUP(Kruistabel!B22&amp;Kruistabel!B21,'h-uitslagen'!A:D,3,FALSE),VLOOKUP(Kruistabel!B21&amp;Kruistabel!B22,'h-uitslagen'!A:D,4,FALSE)))</f>
        <v/>
      </c>
      <c r="I22" s="49"/>
      <c r="J22" s="49" t="str">
        <f ca="1">IF(Kruistabel!B22="","",_xlfn.IFERROR(VLOOKUP(Kruistabel!B22&amp;Kruistabel!B23,'h-uitslagen'!A:D,3,FALSE),VLOOKUP(Kruistabel!B23&amp;Kruistabel!B22,'h-uitslagen'!A:D,4,FALSE)))</f>
        <v/>
      </c>
      <c r="K22" s="49">
        <f ca="1" t="shared" si="2"/>
        <v>0</v>
      </c>
    </row>
    <row r="23" spans="1:11" ht="12.75">
      <c r="A23" s="49">
        <f>A22</f>
        <v>3</v>
      </c>
      <c r="B23" s="49"/>
      <c r="C23" s="49"/>
      <c r="E23" s="49" t="str">
        <f ca="1">IF(Kruistabel!B23="","",_xlfn.IFERROR(VLOOKUP(Kruistabel!B23&amp;Kruistabel!B18,'h-uitslagen'!A:D,3,FALSE),VLOOKUP(Kruistabel!B18&amp;Kruistabel!B23,'h-uitslagen'!A:D,4,FALSE)))</f>
        <v/>
      </c>
      <c r="F23" s="49" t="str">
        <f ca="1">IF(Kruistabel!B23="","",_xlfn.IFERROR(VLOOKUP(Kruistabel!B23&amp;Kruistabel!B19,'h-uitslagen'!A:D,3,FALSE),VLOOKUP(Kruistabel!B19&amp;Kruistabel!B23,'h-uitslagen'!A:D,4,FALSE)))</f>
        <v/>
      </c>
      <c r="G23" s="49" t="str">
        <f ca="1">IF(Kruistabel!B23="","",_xlfn.IFERROR(VLOOKUP(Kruistabel!B23&amp;Kruistabel!B20,'h-uitslagen'!A:D,3,FALSE),VLOOKUP(Kruistabel!B20&amp;Kruistabel!B23,'h-uitslagen'!A:D,4,FALSE)))</f>
        <v/>
      </c>
      <c r="H23" s="49" t="str">
        <f ca="1">IF(Kruistabel!B23="","",_xlfn.IFERROR(VLOOKUP(Kruistabel!B23&amp;Kruistabel!B21,'h-uitslagen'!A:D,3,FALSE),VLOOKUP(Kruistabel!B21&amp;Kruistabel!B23,'h-uitslagen'!A:D,4,FALSE)))</f>
        <v/>
      </c>
      <c r="I23" s="49" t="str">
        <f ca="1">IF(Kruistabel!B23="","",_xlfn.IFERROR(VLOOKUP(Kruistabel!B23&amp;Kruistabel!B22,'h-uitslagen'!A:D,3,FALSE),VLOOKUP(Kruistabel!B22&amp;Kruistabel!B23,'h-uitslagen'!A:D,4,FALSE)))</f>
        <v/>
      </c>
      <c r="J23" s="49"/>
      <c r="K23" s="49">
        <f ca="1" t="shared" si="2"/>
        <v>0</v>
      </c>
    </row>
    <row r="24" spans="1:11" ht="12.75">
      <c r="A24" s="49"/>
      <c r="B24" s="49"/>
      <c r="C24" s="49"/>
      <c r="E24" s="49"/>
      <c r="F24" s="49"/>
      <c r="I24" s="49"/>
      <c r="J24" s="49"/>
      <c r="K24" s="49"/>
    </row>
    <row r="25" spans="1:11" ht="12.75">
      <c r="A25" s="4">
        <f>A17+1</f>
        <v>4</v>
      </c>
      <c r="B25" s="4">
        <v>1</v>
      </c>
      <c r="C25" s="4">
        <v>2</v>
      </c>
      <c r="D25" s="4">
        <v>3</v>
      </c>
      <c r="E25" s="4">
        <v>1</v>
      </c>
      <c r="F25" s="4">
        <v>2</v>
      </c>
      <c r="G25" s="4">
        <v>3</v>
      </c>
      <c r="H25" s="4">
        <v>4</v>
      </c>
      <c r="I25" s="4">
        <v>5</v>
      </c>
      <c r="J25" s="4">
        <v>6</v>
      </c>
      <c r="K25" s="4" t="s">
        <v>90</v>
      </c>
    </row>
    <row r="26" spans="1:11" ht="12.75">
      <c r="A26" s="49">
        <f>A25</f>
        <v>4</v>
      </c>
      <c r="B26" s="49"/>
      <c r="C26" s="49"/>
      <c r="E26" s="49"/>
      <c r="F26" s="49" t="str">
        <f ca="1">IF(Kruistabel!B26="","",_xlfn.IFERROR(VLOOKUP(Kruistabel!B26&amp;Kruistabel!B27,'h-uitslagen'!A:D,3,FALSE),VLOOKUP(Kruistabel!B27&amp;Kruistabel!B26,'h-uitslagen'!A:D,4,FALSE)))</f>
        <v/>
      </c>
      <c r="G26" s="49" t="str">
        <f ca="1">IF(Kruistabel!B26="","",_xlfn.IFERROR(VLOOKUP(Kruistabel!B26&amp;Kruistabel!B28,'h-uitslagen'!A:D,3,FALSE),VLOOKUP(Kruistabel!B28&amp;Kruistabel!B26,'h-uitslagen'!A:D,4,FALSE)))</f>
        <v/>
      </c>
      <c r="H26" s="49" t="str">
        <f ca="1">IF(Kruistabel!B26="","",_xlfn.IFERROR(VLOOKUP(Kruistabel!B26&amp;Kruistabel!B29,'h-uitslagen'!A:D,3,FALSE),VLOOKUP(Kruistabel!B29&amp;Kruistabel!B26,'h-uitslagen'!A:D,4,FALSE)))</f>
        <v/>
      </c>
      <c r="I26" s="49" t="str">
        <f ca="1">IF(Kruistabel!B26="","",_xlfn.IFERROR(VLOOKUP(Kruistabel!B26&amp;Kruistabel!B30,'h-uitslagen'!A:D,3,FALSE),VLOOKUP(Kruistabel!B30&amp;Kruistabel!B26,'h-uitslagen'!A:D,4,FALSE)))</f>
        <v/>
      </c>
      <c r="J26" s="49" t="str">
        <f ca="1">IF(Kruistabel!B26="","",_xlfn.IFERROR(VLOOKUP(Kruistabel!B26&amp;Kruistabel!B31,'h-uitslagen'!A:D,3,FALSE),VLOOKUP(Kruistabel!B31&amp;Kruistabel!B26,'h-uitslagen'!A:D,4,FALSE)))</f>
        <v/>
      </c>
      <c r="K26" s="49">
        <f aca="true" t="shared" si="3" ref="K26:K31">SUM(E26:J26)</f>
        <v>0</v>
      </c>
    </row>
    <row r="27" spans="1:11" ht="12.75">
      <c r="A27" s="49">
        <f>A26</f>
        <v>4</v>
      </c>
      <c r="B27" s="49"/>
      <c r="C27" s="49"/>
      <c r="E27" s="49" t="str">
        <f ca="1">IF(Kruistabel!B27="","",_xlfn.IFERROR(VLOOKUP(Kruistabel!B27&amp;Kruistabel!B26,'h-uitslagen'!A:D,3,FALSE),VLOOKUP(Kruistabel!B26&amp;Kruistabel!B27,'h-uitslagen'!A:D,4,FALSE)))</f>
        <v/>
      </c>
      <c r="F27" s="19"/>
      <c r="G27" s="49" t="str">
        <f ca="1">IF(Kruistabel!B27="","",_xlfn.IFERROR(VLOOKUP(Kruistabel!B27&amp;Kruistabel!B28,'h-uitslagen'!A:D,3,FALSE),VLOOKUP(Kruistabel!B28&amp;Kruistabel!B27,'h-uitslagen'!A:D,4,FALSE)))</f>
        <v/>
      </c>
      <c r="H27" s="49" t="str">
        <f ca="1">IF(Kruistabel!B27="","",_xlfn.IFERROR(VLOOKUP(Kruistabel!B27&amp;Kruistabel!B29,'h-uitslagen'!A:D,3,FALSE),VLOOKUP(Kruistabel!B29&amp;Kruistabel!B27,'h-uitslagen'!A:D,4,FALSE)))</f>
        <v/>
      </c>
      <c r="I27" s="49" t="str">
        <f ca="1">IF(Kruistabel!B27="","",_xlfn.IFERROR(VLOOKUP(Kruistabel!B27&amp;Kruistabel!B30,'h-uitslagen'!A:D,3,FALSE),VLOOKUP(Kruistabel!B30&amp;Kruistabel!B27,'h-uitslagen'!A:D,4,FALSE)))</f>
        <v/>
      </c>
      <c r="J27" s="49" t="str">
        <f ca="1">IF(Kruistabel!B27="","",_xlfn.IFERROR(VLOOKUP(Kruistabel!B27&amp;Kruistabel!B31,'h-uitslagen'!A:D,3,FALSE),VLOOKUP(Kruistabel!B31&amp;Kruistabel!B27,'h-uitslagen'!A:D,4,FALSE)))</f>
        <v/>
      </c>
      <c r="K27" s="49">
        <f ca="1" t="shared" si="3"/>
        <v>0</v>
      </c>
    </row>
    <row r="28" spans="1:11" ht="12.75">
      <c r="A28" s="49">
        <f>A25</f>
        <v>4</v>
      </c>
      <c r="B28" s="49"/>
      <c r="C28" s="49"/>
      <c r="E28" s="49" t="str">
        <f ca="1">IF(Kruistabel!B28="","",_xlfn.IFERROR(VLOOKUP(Kruistabel!B28&amp;Kruistabel!B26,'h-uitslagen'!A:D,3,FALSE),VLOOKUP(Kruistabel!B26&amp;Kruistabel!B28,'h-uitslagen'!A:D,4,FALSE)))</f>
        <v/>
      </c>
      <c r="F28" s="49" t="str">
        <f ca="1">IF(Kruistabel!B28="","",_xlfn.IFERROR(VLOOKUP(Kruistabel!B28&amp;Kruistabel!B27,'h-uitslagen'!A:D,3,FALSE),VLOOKUP(Kruistabel!B27&amp;Kruistabel!B28,'h-uitslagen'!A:D,4,FALSE)))</f>
        <v/>
      </c>
      <c r="H28" s="49" t="str">
        <f ca="1">IF(Kruistabel!B28="","",_xlfn.IFERROR(VLOOKUP(Kruistabel!B28&amp;Kruistabel!B29,'h-uitslagen'!A:D,3,FALSE),VLOOKUP(Kruistabel!B29&amp;Kruistabel!B28,'h-uitslagen'!A:D,4,FALSE)))</f>
        <v/>
      </c>
      <c r="I28" s="49" t="str">
        <f ca="1">IF(Kruistabel!B28="","",_xlfn.IFERROR(VLOOKUP(Kruistabel!B28&amp;Kruistabel!B30,'h-uitslagen'!A:D,3,FALSE),VLOOKUP(Kruistabel!B30&amp;Kruistabel!B28,'h-uitslagen'!A:D,4,FALSE)))</f>
        <v/>
      </c>
      <c r="J28" s="49" t="str">
        <f ca="1">IF(Kruistabel!B28="","",_xlfn.IFERROR(VLOOKUP(Kruistabel!B28&amp;Kruistabel!B31,'h-uitslagen'!A:D,3,FALSE),VLOOKUP(Kruistabel!B31&amp;Kruistabel!B28,'h-uitslagen'!A:D,4,FALSE)))</f>
        <v/>
      </c>
      <c r="K28" s="49">
        <f ca="1" t="shared" si="3"/>
        <v>0</v>
      </c>
    </row>
    <row r="29" spans="1:11" ht="12.75">
      <c r="A29" s="49">
        <f>A28</f>
        <v>4</v>
      </c>
      <c r="B29" s="49"/>
      <c r="C29" s="49"/>
      <c r="E29" s="49" t="str">
        <f ca="1">IF(Kruistabel!B29="","",_xlfn.IFERROR(VLOOKUP(Kruistabel!B29&amp;Kruistabel!B26,'h-uitslagen'!A:D,3,FALSE),VLOOKUP(Kruistabel!B26&amp;Kruistabel!B29,'h-uitslagen'!A:D,4,FALSE)))</f>
        <v/>
      </c>
      <c r="F29" s="49" t="str">
        <f ca="1">IF(Kruistabel!B29="","",_xlfn.IFERROR(VLOOKUP(Kruistabel!B29&amp;Kruistabel!B27,'h-uitslagen'!A:D,3,FALSE),VLOOKUP(Kruistabel!B27&amp;Kruistabel!B29,'h-uitslagen'!A:D,4,FALSE)))</f>
        <v/>
      </c>
      <c r="G29" s="49" t="str">
        <f ca="1">IF(Kruistabel!B29="","",_xlfn.IFERROR(VLOOKUP(Kruistabel!B29&amp;Kruistabel!B28,'h-uitslagen'!A:D,3,FALSE),VLOOKUP(Kruistabel!B28&amp;Kruistabel!B29,'h-uitslagen'!A:D,4,FALSE)))</f>
        <v/>
      </c>
      <c r="I29" s="49" t="str">
        <f ca="1">IF(Kruistabel!B29="","",_xlfn.IFERROR(VLOOKUP(Kruistabel!B29&amp;Kruistabel!B30,'h-uitslagen'!A:D,3,FALSE),VLOOKUP(Kruistabel!B30&amp;Kruistabel!B29,'h-uitslagen'!A:D,4,FALSE)))</f>
        <v/>
      </c>
      <c r="J29" s="49" t="str">
        <f ca="1">IF(Kruistabel!B29="","",_xlfn.IFERROR(VLOOKUP(Kruistabel!B29&amp;Kruistabel!B31,'h-uitslagen'!A:D,3,FALSE),VLOOKUP(Kruistabel!B31&amp;Kruistabel!B29,'h-uitslagen'!A:D,4,FALSE)))</f>
        <v/>
      </c>
      <c r="K29" s="49">
        <f ca="1" t="shared" si="3"/>
        <v>0</v>
      </c>
    </row>
    <row r="30" spans="1:11" ht="12.75">
      <c r="A30" s="49">
        <f>A27</f>
        <v>4</v>
      </c>
      <c r="B30" s="49"/>
      <c r="C30" s="49"/>
      <c r="E30" s="49" t="str">
        <f ca="1">IF(Kruistabel!B30="","",_xlfn.IFERROR(VLOOKUP(Kruistabel!B30&amp;Kruistabel!B26,'h-uitslagen'!A:D,3,FALSE),VLOOKUP(Kruistabel!B26&amp;Kruistabel!B30,'h-uitslagen'!A:D,4,FALSE)))</f>
        <v/>
      </c>
      <c r="F30" s="49" t="str">
        <f ca="1">IF(Kruistabel!B30="","",_xlfn.IFERROR(VLOOKUP(Kruistabel!B30&amp;Kruistabel!B27,'h-uitslagen'!A:D,3,FALSE),VLOOKUP(Kruistabel!B27&amp;Kruistabel!B30,'h-uitslagen'!A:D,4,FALSE)))</f>
        <v/>
      </c>
      <c r="G30" s="49" t="str">
        <f ca="1">IF(Kruistabel!B30="","",_xlfn.IFERROR(VLOOKUP(Kruistabel!B30&amp;Kruistabel!B28,'h-uitslagen'!A:D,3,FALSE),VLOOKUP(Kruistabel!B28&amp;Kruistabel!B30,'h-uitslagen'!A:D,4,FALSE)))</f>
        <v/>
      </c>
      <c r="H30" s="49" t="str">
        <f ca="1">IF(Kruistabel!B30="","",_xlfn.IFERROR(VLOOKUP(Kruistabel!B30&amp;Kruistabel!B29,'h-uitslagen'!A:D,3,FALSE),VLOOKUP(Kruistabel!B29&amp;Kruistabel!B30,'h-uitslagen'!A:D,4,FALSE)))</f>
        <v/>
      </c>
      <c r="I30" s="49"/>
      <c r="J30" s="49" t="str">
        <f ca="1">IF(Kruistabel!B30="","",_xlfn.IFERROR(VLOOKUP(Kruistabel!B30&amp;Kruistabel!B31,'h-uitslagen'!A:D,3,FALSE),VLOOKUP(Kruistabel!B31&amp;Kruistabel!B30,'h-uitslagen'!A:D,4,FALSE)))</f>
        <v/>
      </c>
      <c r="K30" s="49">
        <f ca="1" t="shared" si="3"/>
        <v>0</v>
      </c>
    </row>
    <row r="31" spans="1:11" ht="12.75">
      <c r="A31" s="49">
        <f>A30</f>
        <v>4</v>
      </c>
      <c r="B31" s="49"/>
      <c r="C31" s="49"/>
      <c r="E31" s="49" t="str">
        <f ca="1">IF(Kruistabel!B31="","",_xlfn.IFERROR(VLOOKUP(Kruistabel!B31&amp;Kruistabel!B26,'h-uitslagen'!A:D,3,FALSE),VLOOKUP(Kruistabel!B26&amp;Kruistabel!B31,'h-uitslagen'!A:D,4,FALSE)))</f>
        <v/>
      </c>
      <c r="F31" s="49" t="str">
        <f ca="1">IF(Kruistabel!B31="","",_xlfn.IFERROR(VLOOKUP(Kruistabel!B31&amp;Kruistabel!B27,'h-uitslagen'!A:D,3,FALSE),VLOOKUP(Kruistabel!B27&amp;Kruistabel!B31,'h-uitslagen'!A:D,4,FALSE)))</f>
        <v/>
      </c>
      <c r="G31" s="49" t="str">
        <f ca="1">IF(Kruistabel!B31="","",_xlfn.IFERROR(VLOOKUP(Kruistabel!B31&amp;Kruistabel!B28,'h-uitslagen'!A:D,3,FALSE),VLOOKUP(Kruistabel!B28&amp;Kruistabel!B31,'h-uitslagen'!A:D,4,FALSE)))</f>
        <v/>
      </c>
      <c r="H31" s="49" t="str">
        <f ca="1">IF(Kruistabel!B31="","",_xlfn.IFERROR(VLOOKUP(Kruistabel!B31&amp;Kruistabel!B29,'h-uitslagen'!A:D,3,FALSE),VLOOKUP(Kruistabel!B29&amp;Kruistabel!B31,'h-uitslagen'!A:D,4,FALSE)))</f>
        <v/>
      </c>
      <c r="I31" s="49" t="str">
        <f ca="1">IF(Kruistabel!B31="","",_xlfn.IFERROR(VLOOKUP(Kruistabel!B31&amp;Kruistabel!B30,'h-uitslagen'!A:D,3,FALSE),VLOOKUP(Kruistabel!B30&amp;Kruistabel!B31,'h-uitslagen'!A:D,4,FALSE)))</f>
        <v/>
      </c>
      <c r="J31" s="49"/>
      <c r="K31" s="49">
        <f ca="1" t="shared" si="3"/>
        <v>0</v>
      </c>
    </row>
    <row r="32" spans="1:11" ht="12.75">
      <c r="A32" s="49"/>
      <c r="B32" s="49"/>
      <c r="C32" s="49"/>
      <c r="E32" s="49"/>
      <c r="F32" s="49"/>
      <c r="I32" s="49"/>
      <c r="J32" s="49"/>
      <c r="K32" s="49"/>
    </row>
    <row r="33" spans="1:11" ht="12.75">
      <c r="A33" s="4">
        <f>A25+1</f>
        <v>5</v>
      </c>
      <c r="B33" s="4">
        <v>1</v>
      </c>
      <c r="C33" s="4">
        <v>2</v>
      </c>
      <c r="D33" s="4">
        <v>3</v>
      </c>
      <c r="E33" s="4">
        <v>1</v>
      </c>
      <c r="F33" s="4">
        <v>2</v>
      </c>
      <c r="G33" s="4">
        <v>3</v>
      </c>
      <c r="H33" s="4">
        <v>4</v>
      </c>
      <c r="I33" s="4">
        <v>5</v>
      </c>
      <c r="J33" s="4">
        <v>6</v>
      </c>
      <c r="K33" s="4" t="s">
        <v>90</v>
      </c>
    </row>
    <row r="34" spans="1:11" ht="12.75">
      <c r="A34" s="49">
        <f>A33</f>
        <v>5</v>
      </c>
      <c r="B34" s="49"/>
      <c r="C34" s="49"/>
      <c r="E34" s="49"/>
      <c r="F34" s="49" t="str">
        <f ca="1">IF(Kruistabel!B34="","",_xlfn.IFERROR(VLOOKUP(Kruistabel!B34&amp;Kruistabel!B35,'h-uitslagen'!A:D,3,FALSE),VLOOKUP(Kruistabel!B35&amp;Kruistabel!B34,'h-uitslagen'!A:D,4,FALSE)))</f>
        <v/>
      </c>
      <c r="G34" s="49" t="str">
        <f ca="1">IF(Kruistabel!B34="","",_xlfn.IFERROR(VLOOKUP(Kruistabel!B34&amp;Kruistabel!B36,'h-uitslagen'!A:D,3,FALSE),VLOOKUP(Kruistabel!B36&amp;Kruistabel!B34,'h-uitslagen'!A:D,4,FALSE)))</f>
        <v/>
      </c>
      <c r="H34" s="49" t="str">
        <f ca="1">IF(Kruistabel!B34="","",_xlfn.IFERROR(VLOOKUP(Kruistabel!B34&amp;Kruistabel!B37,'h-uitslagen'!A:D,3,FALSE),VLOOKUP(Kruistabel!B37&amp;Kruistabel!B34,'h-uitslagen'!A:D,4,FALSE)))</f>
        <v/>
      </c>
      <c r="I34" s="49" t="str">
        <f ca="1">IF(Kruistabel!B34="","",_xlfn.IFERROR(VLOOKUP(Kruistabel!B34&amp;Kruistabel!B38,'h-uitslagen'!A:D,3,FALSE),VLOOKUP(Kruistabel!B38&amp;Kruistabel!B34,'h-uitslagen'!A:D,4,FALSE)))</f>
        <v/>
      </c>
      <c r="J34" s="49" t="str">
        <f ca="1">IF(Kruistabel!B34="","",_xlfn.IFERROR(VLOOKUP(Kruistabel!B34&amp;Kruistabel!B39,'h-uitslagen'!A:D,3,FALSE),VLOOKUP(Kruistabel!B39&amp;Kruistabel!B34,'h-uitslagen'!A:D,4,FALSE)))</f>
        <v/>
      </c>
      <c r="K34" s="49">
        <f aca="true" t="shared" si="4" ref="K34:K39">SUM(E34:J34)</f>
        <v>0</v>
      </c>
    </row>
    <row r="35" spans="1:11" ht="12.75">
      <c r="A35" s="49">
        <f>A34</f>
        <v>5</v>
      </c>
      <c r="B35" s="49"/>
      <c r="C35" s="49"/>
      <c r="E35" s="49" t="str">
        <f ca="1">IF(Kruistabel!B35="","",_xlfn.IFERROR(VLOOKUP(Kruistabel!B35&amp;Kruistabel!B34,'h-uitslagen'!A:D,3,FALSE),VLOOKUP(Kruistabel!B34&amp;Kruistabel!B35,'h-uitslagen'!A:D,4,FALSE)))</f>
        <v/>
      </c>
      <c r="F35" s="19"/>
      <c r="G35" s="49" t="str">
        <f ca="1">IF(Kruistabel!B35="","",_xlfn.IFERROR(VLOOKUP(Kruistabel!B35&amp;Kruistabel!B36,'h-uitslagen'!A:D,3,FALSE),VLOOKUP(Kruistabel!B36&amp;Kruistabel!B35,'h-uitslagen'!A:D,4,FALSE)))</f>
        <v/>
      </c>
      <c r="H35" s="49" t="str">
        <f ca="1">IF(Kruistabel!B35="","",_xlfn.IFERROR(VLOOKUP(Kruistabel!B35&amp;Kruistabel!B37,'h-uitslagen'!A:D,3,FALSE),VLOOKUP(Kruistabel!B37&amp;Kruistabel!B35,'h-uitslagen'!A:D,4,FALSE)))</f>
        <v/>
      </c>
      <c r="I35" s="49" t="str">
        <f ca="1">IF(Kruistabel!B35="","",_xlfn.IFERROR(VLOOKUP(Kruistabel!B35&amp;Kruistabel!B38,'h-uitslagen'!A:D,3,FALSE),VLOOKUP(Kruistabel!B38&amp;Kruistabel!B35,'h-uitslagen'!A:D,4,FALSE)))</f>
        <v/>
      </c>
      <c r="J35" s="49" t="str">
        <f ca="1">IF(Kruistabel!B35="","",_xlfn.IFERROR(VLOOKUP(Kruistabel!B35&amp;Kruistabel!B39,'h-uitslagen'!A:D,3,FALSE),VLOOKUP(Kruistabel!B39&amp;Kruistabel!B35,'h-uitslagen'!A:D,4,FALSE)))</f>
        <v/>
      </c>
      <c r="K35" s="49">
        <f ca="1" t="shared" si="4"/>
        <v>0</v>
      </c>
    </row>
    <row r="36" spans="1:11" ht="12.75">
      <c r="A36" s="49">
        <f>A33</f>
        <v>5</v>
      </c>
      <c r="B36" s="49"/>
      <c r="C36" s="49"/>
      <c r="E36" s="49" t="str">
        <f ca="1">IF(Kruistabel!B36="","",_xlfn.IFERROR(VLOOKUP(Kruistabel!B36&amp;Kruistabel!B34,'h-uitslagen'!A:D,3,FALSE),VLOOKUP(Kruistabel!B34&amp;Kruistabel!B36,'h-uitslagen'!A:D,4,FALSE)))</f>
        <v/>
      </c>
      <c r="F36" s="49" t="str">
        <f ca="1">IF(Kruistabel!B36="","",_xlfn.IFERROR(VLOOKUP(Kruistabel!B36&amp;Kruistabel!B35,'h-uitslagen'!A:D,3,FALSE),VLOOKUP(Kruistabel!B35&amp;Kruistabel!B36,'h-uitslagen'!A:D,4,FALSE)))</f>
        <v/>
      </c>
      <c r="H36" s="49" t="str">
        <f ca="1">IF(Kruistabel!B36="","",_xlfn.IFERROR(VLOOKUP(Kruistabel!B36&amp;Kruistabel!B37,'h-uitslagen'!A:D,3,FALSE),VLOOKUP(Kruistabel!B37&amp;Kruistabel!B36,'h-uitslagen'!A:D,4,FALSE)))</f>
        <v/>
      </c>
      <c r="I36" s="49" t="str">
        <f ca="1">IF(Kruistabel!B36="","",_xlfn.IFERROR(VLOOKUP(Kruistabel!B36&amp;Kruistabel!B38,'h-uitslagen'!A:D,3,FALSE),VLOOKUP(Kruistabel!B38&amp;Kruistabel!B36,'h-uitslagen'!A:D,4,FALSE)))</f>
        <v/>
      </c>
      <c r="J36" s="49" t="str">
        <f ca="1">IF(Kruistabel!B36="","",_xlfn.IFERROR(VLOOKUP(Kruistabel!B36&amp;Kruistabel!B39,'h-uitslagen'!A:D,3,FALSE),VLOOKUP(Kruistabel!B39&amp;Kruistabel!B36,'h-uitslagen'!A:D,4,FALSE)))</f>
        <v/>
      </c>
      <c r="K36" s="49">
        <f ca="1" t="shared" si="4"/>
        <v>0</v>
      </c>
    </row>
    <row r="37" spans="1:11" ht="12.75">
      <c r="A37" s="49">
        <f>A36</f>
        <v>5</v>
      </c>
      <c r="B37" s="49"/>
      <c r="C37" s="49"/>
      <c r="E37" s="49" t="str">
        <f ca="1">IF(Kruistabel!B37="","",_xlfn.IFERROR(VLOOKUP(Kruistabel!B37&amp;Kruistabel!B34,'h-uitslagen'!A:D,3,FALSE),VLOOKUP(Kruistabel!B34&amp;Kruistabel!B37,'h-uitslagen'!A:D,4,FALSE)))</f>
        <v/>
      </c>
      <c r="F37" s="49" t="str">
        <f ca="1">IF(Kruistabel!B37="","",_xlfn.IFERROR(VLOOKUP(Kruistabel!B37&amp;Kruistabel!B35,'h-uitslagen'!A:D,3,FALSE),VLOOKUP(Kruistabel!B35&amp;Kruistabel!B37,'h-uitslagen'!A:D,4,FALSE)))</f>
        <v/>
      </c>
      <c r="G37" s="49" t="str">
        <f ca="1">IF(Kruistabel!B37="","",_xlfn.IFERROR(VLOOKUP(Kruistabel!B37&amp;Kruistabel!B36,'h-uitslagen'!A:D,3,FALSE),VLOOKUP(Kruistabel!B36&amp;Kruistabel!B37,'h-uitslagen'!A:D,4,FALSE)))</f>
        <v/>
      </c>
      <c r="I37" s="49" t="str">
        <f ca="1">IF(Kruistabel!B37="","",_xlfn.IFERROR(VLOOKUP(Kruistabel!B37&amp;Kruistabel!B38,'h-uitslagen'!A:D,3,FALSE),VLOOKUP(Kruistabel!B38&amp;Kruistabel!B37,'h-uitslagen'!A:D,4,FALSE)))</f>
        <v/>
      </c>
      <c r="J37" s="49" t="str">
        <f ca="1">IF(Kruistabel!B37="","",_xlfn.IFERROR(VLOOKUP(Kruistabel!B37&amp;Kruistabel!B39,'h-uitslagen'!A:D,3,FALSE),VLOOKUP(Kruistabel!B39&amp;Kruistabel!B37,'h-uitslagen'!A:D,4,FALSE)))</f>
        <v/>
      </c>
      <c r="K37" s="49">
        <f ca="1" t="shared" si="4"/>
        <v>0</v>
      </c>
    </row>
    <row r="38" spans="1:11" ht="12.75">
      <c r="A38" s="49">
        <f>A35</f>
        <v>5</v>
      </c>
      <c r="B38" s="49"/>
      <c r="C38" s="49"/>
      <c r="E38" s="49" t="str">
        <f ca="1">IF(Kruistabel!B38="","",_xlfn.IFERROR(VLOOKUP(Kruistabel!B38&amp;Kruistabel!B34,'h-uitslagen'!A:D,3,FALSE),VLOOKUP(Kruistabel!B34&amp;Kruistabel!B38,'h-uitslagen'!A:D,4,FALSE)))</f>
        <v/>
      </c>
      <c r="F38" s="49" t="str">
        <f ca="1">IF(Kruistabel!B38="","",_xlfn.IFERROR(VLOOKUP(Kruistabel!B38&amp;Kruistabel!B35,'h-uitslagen'!A:D,3,FALSE),VLOOKUP(Kruistabel!B35&amp;Kruistabel!B38,'h-uitslagen'!A:D,4,FALSE)))</f>
        <v/>
      </c>
      <c r="G38" s="49" t="str">
        <f ca="1">IF(Kruistabel!B38="","",_xlfn.IFERROR(VLOOKUP(Kruistabel!B38&amp;Kruistabel!B36,'h-uitslagen'!A:D,3,FALSE),VLOOKUP(Kruistabel!B36&amp;Kruistabel!B38,'h-uitslagen'!A:D,4,FALSE)))</f>
        <v/>
      </c>
      <c r="H38" s="49" t="str">
        <f ca="1">IF(Kruistabel!B38="","",_xlfn.IFERROR(VLOOKUP(Kruistabel!B38&amp;Kruistabel!B37,'h-uitslagen'!A:D,3,FALSE),VLOOKUP(Kruistabel!B37&amp;Kruistabel!B38,'h-uitslagen'!A:D,4,FALSE)))</f>
        <v/>
      </c>
      <c r="I38" s="49"/>
      <c r="J38" s="49" t="str">
        <f ca="1">IF(Kruistabel!B38="","",_xlfn.IFERROR(VLOOKUP(Kruistabel!B38&amp;Kruistabel!B39,'h-uitslagen'!A:D,3,FALSE),VLOOKUP(Kruistabel!B39&amp;Kruistabel!B38,'h-uitslagen'!A:D,4,FALSE)))</f>
        <v/>
      </c>
      <c r="K38" s="49">
        <f ca="1" t="shared" si="4"/>
        <v>0</v>
      </c>
    </row>
    <row r="39" spans="1:11" ht="12.75">
      <c r="A39" s="49">
        <f>A38</f>
        <v>5</v>
      </c>
      <c r="B39" s="49"/>
      <c r="C39" s="49"/>
      <c r="E39" s="49" t="str">
        <f ca="1">IF(Kruistabel!B39="","",_xlfn.IFERROR(VLOOKUP(Kruistabel!B39&amp;Kruistabel!B34,'h-uitslagen'!A:D,3,FALSE),VLOOKUP(Kruistabel!B34&amp;Kruistabel!B39,'h-uitslagen'!A:D,4,FALSE)))</f>
        <v/>
      </c>
      <c r="F39" s="49" t="str">
        <f ca="1">IF(Kruistabel!B39="","",_xlfn.IFERROR(VLOOKUP(Kruistabel!B39&amp;Kruistabel!B35,'h-uitslagen'!A:D,3,FALSE),VLOOKUP(Kruistabel!B35&amp;Kruistabel!B39,'h-uitslagen'!A:D,4,FALSE)))</f>
        <v/>
      </c>
      <c r="G39" s="49" t="str">
        <f ca="1">IF(Kruistabel!B39="","",_xlfn.IFERROR(VLOOKUP(Kruistabel!B39&amp;Kruistabel!B36,'h-uitslagen'!A:D,3,FALSE),VLOOKUP(Kruistabel!B36&amp;Kruistabel!B39,'h-uitslagen'!A:D,4,FALSE)))</f>
        <v/>
      </c>
      <c r="H39" s="49" t="str">
        <f ca="1">IF(Kruistabel!B39="","",_xlfn.IFERROR(VLOOKUP(Kruistabel!B39&amp;Kruistabel!B37,'h-uitslagen'!A:D,3,FALSE),VLOOKUP(Kruistabel!B37&amp;Kruistabel!B39,'h-uitslagen'!A:D,4,FALSE)))</f>
        <v/>
      </c>
      <c r="I39" s="49" t="str">
        <f ca="1">IF(Kruistabel!B39="","",_xlfn.IFERROR(VLOOKUP(Kruistabel!B39&amp;Kruistabel!B38,'h-uitslagen'!A:D,3,FALSE),VLOOKUP(Kruistabel!B38&amp;Kruistabel!B39,'h-uitslagen'!A:D,4,FALSE)))</f>
        <v/>
      </c>
      <c r="J39" s="49"/>
      <c r="K39" s="49">
        <f ca="1" t="shared" si="4"/>
        <v>0</v>
      </c>
    </row>
    <row r="40" spans="1:11" ht="12.75">
      <c r="A40" s="49"/>
      <c r="B40" s="49"/>
      <c r="C40" s="49"/>
      <c r="E40" s="49"/>
      <c r="F40" s="49"/>
      <c r="I40" s="49"/>
      <c r="J40" s="49"/>
      <c r="K40" s="49"/>
    </row>
    <row r="41" spans="1:11" ht="12.75">
      <c r="A41" s="4">
        <f>A33+1</f>
        <v>6</v>
      </c>
      <c r="B41" s="4">
        <v>1</v>
      </c>
      <c r="C41" s="4">
        <v>2</v>
      </c>
      <c r="D41" s="4">
        <v>3</v>
      </c>
      <c r="E41" s="4">
        <v>1</v>
      </c>
      <c r="F41" s="4">
        <v>2</v>
      </c>
      <c r="G41" s="4">
        <v>3</v>
      </c>
      <c r="H41" s="4">
        <v>4</v>
      </c>
      <c r="I41" s="4">
        <v>5</v>
      </c>
      <c r="J41" s="4">
        <v>6</v>
      </c>
      <c r="K41" s="4" t="s">
        <v>90</v>
      </c>
    </row>
    <row r="42" spans="1:11" ht="12.75">
      <c r="A42" s="49">
        <f>A41</f>
        <v>6</v>
      </c>
      <c r="B42" s="49"/>
      <c r="C42" s="49"/>
      <c r="E42" s="49"/>
      <c r="F42" s="49" t="str">
        <f ca="1">IF(Kruistabel!B42="","",_xlfn.IFERROR(VLOOKUP(Kruistabel!B42&amp;Kruistabel!B43,'h-uitslagen'!A:D,3,FALSE),VLOOKUP(Kruistabel!B43&amp;Kruistabel!B42,'h-uitslagen'!A:D,4,FALSE)))</f>
        <v/>
      </c>
      <c r="G42" s="49" t="str">
        <f ca="1">IF(Kruistabel!B42="","",_xlfn.IFERROR(VLOOKUP(Kruistabel!B42&amp;Kruistabel!B44,'h-uitslagen'!A:D,3,FALSE),VLOOKUP(Kruistabel!B44&amp;Kruistabel!B42,'h-uitslagen'!A:D,4,FALSE)))</f>
        <v/>
      </c>
      <c r="H42" s="49" t="str">
        <f ca="1">IF(Kruistabel!B42="","",_xlfn.IFERROR(VLOOKUP(Kruistabel!B42&amp;Kruistabel!B45,'h-uitslagen'!A:D,3,FALSE),VLOOKUP(Kruistabel!B45&amp;Kruistabel!B42,'h-uitslagen'!A:D,4,FALSE)))</f>
        <v/>
      </c>
      <c r="I42" s="49" t="str">
        <f ca="1">IF(Kruistabel!B42="","",_xlfn.IFERROR(VLOOKUP(Kruistabel!B42&amp;Kruistabel!B46,'h-uitslagen'!A:D,3,FALSE),VLOOKUP(Kruistabel!B46&amp;Kruistabel!B42,'h-uitslagen'!A:D,4,FALSE)))</f>
        <v/>
      </c>
      <c r="J42" s="49" t="str">
        <f ca="1">IF(Kruistabel!B42="","",_xlfn.IFERROR(VLOOKUP(Kruistabel!B42&amp;Kruistabel!B47,'h-uitslagen'!A:D,3,FALSE),VLOOKUP(Kruistabel!B47&amp;Kruistabel!B42,'h-uitslagen'!A:D,4,FALSE)))</f>
        <v/>
      </c>
      <c r="K42" s="49">
        <f aca="true" t="shared" si="5" ref="K42:K47">SUM(E42:J42)</f>
        <v>0</v>
      </c>
    </row>
    <row r="43" spans="1:11" ht="12.75">
      <c r="A43" s="49">
        <f>A42</f>
        <v>6</v>
      </c>
      <c r="B43" s="49"/>
      <c r="C43" s="49"/>
      <c r="E43" s="49" t="str">
        <f ca="1">IF(Kruistabel!B43="","",_xlfn.IFERROR(VLOOKUP(Kruistabel!B43&amp;Kruistabel!B42,'h-uitslagen'!A:D,3,FALSE),VLOOKUP(Kruistabel!B42&amp;Kruistabel!B43,'h-uitslagen'!A:D,4,FALSE)))</f>
        <v/>
      </c>
      <c r="F43" s="19"/>
      <c r="G43" s="49" t="str">
        <f ca="1">IF(Kruistabel!B43="","",_xlfn.IFERROR(VLOOKUP(Kruistabel!B43&amp;Kruistabel!B44,'h-uitslagen'!A:D,3,FALSE),VLOOKUP(Kruistabel!B44&amp;Kruistabel!B43,'h-uitslagen'!A:D,4,FALSE)))</f>
        <v/>
      </c>
      <c r="H43" s="49" t="str">
        <f ca="1">IF(Kruistabel!B43="","",_xlfn.IFERROR(VLOOKUP(Kruistabel!B43&amp;Kruistabel!B45,'h-uitslagen'!A:D,3,FALSE),VLOOKUP(Kruistabel!B45&amp;Kruistabel!B43,'h-uitslagen'!A:D,4,FALSE)))</f>
        <v/>
      </c>
      <c r="I43" s="49" t="str">
        <f ca="1">IF(Kruistabel!B43="","",_xlfn.IFERROR(VLOOKUP(Kruistabel!B43&amp;Kruistabel!B46,'h-uitslagen'!A:D,3,FALSE),VLOOKUP(Kruistabel!B46&amp;Kruistabel!B43,'h-uitslagen'!A:D,4,FALSE)))</f>
        <v/>
      </c>
      <c r="J43" s="49" t="str">
        <f ca="1">IF(Kruistabel!B43="","",_xlfn.IFERROR(VLOOKUP(Kruistabel!B43&amp;Kruistabel!B47,'h-uitslagen'!A:D,3,FALSE),VLOOKUP(Kruistabel!B47&amp;Kruistabel!B43,'h-uitslagen'!A:D,4,FALSE)))</f>
        <v/>
      </c>
      <c r="K43" s="49">
        <f ca="1" t="shared" si="5"/>
        <v>0</v>
      </c>
    </row>
    <row r="44" spans="1:11" ht="12.75">
      <c r="A44" s="49">
        <f>A41</f>
        <v>6</v>
      </c>
      <c r="B44" s="49"/>
      <c r="C44" s="49"/>
      <c r="E44" s="49" t="str">
        <f ca="1">IF(Kruistabel!B44="","",_xlfn.IFERROR(VLOOKUP(Kruistabel!B44&amp;Kruistabel!B42,'h-uitslagen'!A:D,3,FALSE),VLOOKUP(Kruistabel!B42&amp;Kruistabel!B44,'h-uitslagen'!A:D,4,FALSE)))</f>
        <v/>
      </c>
      <c r="F44" s="49" t="str">
        <f ca="1">IF(Kruistabel!B44="","",_xlfn.IFERROR(VLOOKUP(Kruistabel!B44&amp;Kruistabel!B43,'h-uitslagen'!A:D,3,FALSE),VLOOKUP(Kruistabel!B43&amp;Kruistabel!B44,'h-uitslagen'!A:D,4,FALSE)))</f>
        <v/>
      </c>
      <c r="H44" s="49" t="str">
        <f ca="1">IF(Kruistabel!B44="","",_xlfn.IFERROR(VLOOKUP(Kruistabel!B44&amp;Kruistabel!B45,'h-uitslagen'!A:D,3,FALSE),VLOOKUP(Kruistabel!B45&amp;Kruistabel!B44,'h-uitslagen'!A:D,4,FALSE)))</f>
        <v/>
      </c>
      <c r="I44" s="49" t="str">
        <f ca="1">IF(Kruistabel!B44="","",_xlfn.IFERROR(VLOOKUP(Kruistabel!B44&amp;Kruistabel!B46,'h-uitslagen'!A:D,3,FALSE),VLOOKUP(Kruistabel!B46&amp;Kruistabel!B44,'h-uitslagen'!A:D,4,FALSE)))</f>
        <v/>
      </c>
      <c r="J44" s="49" t="str">
        <f ca="1">IF(Kruistabel!B44="","",_xlfn.IFERROR(VLOOKUP(Kruistabel!B44&amp;Kruistabel!B47,'h-uitslagen'!A:D,3,FALSE),VLOOKUP(Kruistabel!B47&amp;Kruistabel!B44,'h-uitslagen'!A:D,4,FALSE)))</f>
        <v/>
      </c>
      <c r="K44" s="49">
        <f ca="1" t="shared" si="5"/>
        <v>0</v>
      </c>
    </row>
    <row r="45" spans="1:11" ht="12.75">
      <c r="A45" s="49">
        <f>A44</f>
        <v>6</v>
      </c>
      <c r="B45" s="49"/>
      <c r="C45" s="49"/>
      <c r="E45" s="49" t="str">
        <f ca="1">IF(Kruistabel!B45="","",_xlfn.IFERROR(VLOOKUP(Kruistabel!B45&amp;Kruistabel!B42,'h-uitslagen'!A:D,3,FALSE),VLOOKUP(Kruistabel!B42&amp;Kruistabel!B45,'h-uitslagen'!A:D,4,FALSE)))</f>
        <v/>
      </c>
      <c r="F45" s="49" t="str">
        <f ca="1">IF(Kruistabel!B45="","",_xlfn.IFERROR(VLOOKUP(Kruistabel!B45&amp;Kruistabel!B43,'h-uitslagen'!A:D,3,FALSE),VLOOKUP(Kruistabel!B43&amp;Kruistabel!B45,'h-uitslagen'!A:D,4,FALSE)))</f>
        <v/>
      </c>
      <c r="G45" s="49" t="str">
        <f ca="1">IF(Kruistabel!B45="","",_xlfn.IFERROR(VLOOKUP(Kruistabel!B45&amp;Kruistabel!B44,'h-uitslagen'!A:D,3,FALSE),VLOOKUP(Kruistabel!B44&amp;Kruistabel!B45,'h-uitslagen'!A:D,4,FALSE)))</f>
        <v/>
      </c>
      <c r="I45" s="49" t="str">
        <f ca="1">IF(Kruistabel!B45="","",_xlfn.IFERROR(VLOOKUP(Kruistabel!B45&amp;Kruistabel!B46,'h-uitslagen'!A:D,3,FALSE),VLOOKUP(Kruistabel!B46&amp;Kruistabel!B45,'h-uitslagen'!A:D,4,FALSE)))</f>
        <v/>
      </c>
      <c r="J45" s="49" t="str">
        <f ca="1">IF(Kruistabel!B45="","",_xlfn.IFERROR(VLOOKUP(Kruistabel!B45&amp;Kruistabel!B47,'h-uitslagen'!A:D,3,FALSE),VLOOKUP(Kruistabel!B47&amp;Kruistabel!B45,'h-uitslagen'!A:D,4,FALSE)))</f>
        <v/>
      </c>
      <c r="K45" s="49">
        <f ca="1" t="shared" si="5"/>
        <v>0</v>
      </c>
    </row>
    <row r="46" spans="1:11" ht="12.75">
      <c r="A46" s="49">
        <f>A43</f>
        <v>6</v>
      </c>
      <c r="B46" s="49"/>
      <c r="C46" s="49"/>
      <c r="E46" s="49" t="str">
        <f ca="1">IF(Kruistabel!B46="","",_xlfn.IFERROR(VLOOKUP(Kruistabel!B46&amp;Kruistabel!B42,'h-uitslagen'!A:D,3,FALSE),VLOOKUP(Kruistabel!B42&amp;Kruistabel!B46,'h-uitslagen'!A:D,4,FALSE)))</f>
        <v/>
      </c>
      <c r="F46" s="49" t="str">
        <f ca="1">IF(Kruistabel!B46="","",_xlfn.IFERROR(VLOOKUP(Kruistabel!B46&amp;Kruistabel!B43,'h-uitslagen'!A:D,3,FALSE),VLOOKUP(Kruistabel!B43&amp;Kruistabel!B46,'h-uitslagen'!A:D,4,FALSE)))</f>
        <v/>
      </c>
      <c r="G46" s="49" t="str">
        <f ca="1">IF(Kruistabel!B46="","",_xlfn.IFERROR(VLOOKUP(Kruistabel!B46&amp;Kruistabel!B44,'h-uitslagen'!A:D,3,FALSE),VLOOKUP(Kruistabel!B44&amp;Kruistabel!B46,'h-uitslagen'!A:D,4,FALSE)))</f>
        <v/>
      </c>
      <c r="H46" s="49" t="str">
        <f ca="1">IF(Kruistabel!B46="","",_xlfn.IFERROR(VLOOKUP(Kruistabel!B46&amp;Kruistabel!B45,'h-uitslagen'!A:D,3,FALSE),VLOOKUP(Kruistabel!B45&amp;Kruistabel!B46,'h-uitslagen'!A:D,4,FALSE)))</f>
        <v/>
      </c>
      <c r="I46" s="49"/>
      <c r="J46" s="49" t="str">
        <f ca="1">IF(Kruistabel!B46="","",_xlfn.IFERROR(VLOOKUP(Kruistabel!B46&amp;Kruistabel!B47,'h-uitslagen'!A:D,3,FALSE),VLOOKUP(Kruistabel!B47&amp;Kruistabel!B46,'h-uitslagen'!A:D,4,FALSE)))</f>
        <v/>
      </c>
      <c r="K46" s="49">
        <f ca="1" t="shared" si="5"/>
        <v>0</v>
      </c>
    </row>
    <row r="47" spans="1:11" ht="12.75">
      <c r="A47" s="49">
        <f>A46</f>
        <v>6</v>
      </c>
      <c r="B47" s="49"/>
      <c r="C47" s="49"/>
      <c r="E47" s="49" t="str">
        <f ca="1">IF(Kruistabel!B47="","",_xlfn.IFERROR(VLOOKUP(Kruistabel!B47&amp;Kruistabel!B42,'h-uitslagen'!A:D,3,FALSE),VLOOKUP(Kruistabel!B42&amp;Kruistabel!B47,'h-uitslagen'!A:D,4,FALSE)))</f>
        <v/>
      </c>
      <c r="F47" s="49" t="str">
        <f ca="1">IF(Kruistabel!B47="","",_xlfn.IFERROR(VLOOKUP(Kruistabel!B47&amp;Kruistabel!B43,'h-uitslagen'!A:D,3,FALSE),VLOOKUP(Kruistabel!B43&amp;Kruistabel!B47,'h-uitslagen'!A:D,4,FALSE)))</f>
        <v/>
      </c>
      <c r="G47" s="49" t="str">
        <f ca="1">IF(Kruistabel!B47="","",_xlfn.IFERROR(VLOOKUP(Kruistabel!B47&amp;Kruistabel!B44,'h-uitslagen'!A:D,3,FALSE),VLOOKUP(Kruistabel!B44&amp;Kruistabel!B47,'h-uitslagen'!A:D,4,FALSE)))</f>
        <v/>
      </c>
      <c r="H47" s="49" t="str">
        <f ca="1">IF(Kruistabel!B47="","",_xlfn.IFERROR(VLOOKUP(Kruistabel!B47&amp;Kruistabel!B45,'h-uitslagen'!A:D,3,FALSE),VLOOKUP(Kruistabel!B45&amp;Kruistabel!B47,'h-uitslagen'!A:D,4,FALSE)))</f>
        <v/>
      </c>
      <c r="I47" s="49" t="str">
        <f ca="1">IF(Kruistabel!B47="","",_xlfn.IFERROR(VLOOKUP(Kruistabel!B47&amp;Kruistabel!B46,'h-uitslagen'!A:D,3,FALSE),VLOOKUP(Kruistabel!B46&amp;Kruistabel!B47,'h-uitslagen'!A:D,4,FALSE)))</f>
        <v/>
      </c>
      <c r="J47" s="49"/>
      <c r="K47" s="49">
        <f ca="1" t="shared" si="5"/>
        <v>0</v>
      </c>
    </row>
    <row r="48" spans="1:11" ht="12.75">
      <c r="A48" s="49"/>
      <c r="B48" s="49"/>
      <c r="C48" s="49"/>
      <c r="E48" s="49"/>
      <c r="F48" s="49"/>
      <c r="I48" s="49"/>
      <c r="J48" s="49"/>
      <c r="K48" s="49"/>
    </row>
    <row r="49" spans="1:11" ht="12.75">
      <c r="A49" s="4">
        <f>A41+1</f>
        <v>7</v>
      </c>
      <c r="B49" s="4">
        <v>1</v>
      </c>
      <c r="C49" s="4">
        <v>2</v>
      </c>
      <c r="D49" s="4">
        <v>3</v>
      </c>
      <c r="E49" s="4">
        <v>1</v>
      </c>
      <c r="F49" s="4">
        <v>2</v>
      </c>
      <c r="G49" s="4">
        <v>3</v>
      </c>
      <c r="H49" s="4">
        <v>4</v>
      </c>
      <c r="I49" s="4">
        <v>5</v>
      </c>
      <c r="J49" s="4">
        <v>6</v>
      </c>
      <c r="K49" s="4" t="s">
        <v>90</v>
      </c>
    </row>
    <row r="50" spans="1:11" ht="12.75">
      <c r="A50" s="49">
        <f>A49</f>
        <v>7</v>
      </c>
      <c r="B50" s="49"/>
      <c r="C50" s="49"/>
      <c r="E50" s="49"/>
      <c r="F50" s="49" t="str">
        <f ca="1">IF(Kruistabel!B50="","",_xlfn.IFERROR(VLOOKUP(Kruistabel!B50&amp;Kruistabel!B51,'h-uitslagen'!A:D,3,FALSE),VLOOKUP(Kruistabel!B51&amp;Kruistabel!B50,'h-uitslagen'!A:D,4,FALSE)))</f>
        <v/>
      </c>
      <c r="G50" s="49" t="str">
        <f ca="1">IF(Kruistabel!B50="","",_xlfn.IFERROR(VLOOKUP(Kruistabel!B50&amp;Kruistabel!B52,'h-uitslagen'!A:D,3,FALSE),VLOOKUP(Kruistabel!B52&amp;Kruistabel!B50,'h-uitslagen'!A:D,4,FALSE)))</f>
        <v/>
      </c>
      <c r="H50" s="49" t="str">
        <f ca="1">IF(Kruistabel!B50="","",_xlfn.IFERROR(VLOOKUP(Kruistabel!B50&amp;Kruistabel!B53,'h-uitslagen'!A:D,3,FALSE),VLOOKUP(Kruistabel!B53&amp;Kruistabel!B50,'h-uitslagen'!A:D,4,FALSE)))</f>
        <v/>
      </c>
      <c r="I50" s="49" t="str">
        <f ca="1">IF(Kruistabel!B50="","",_xlfn.IFERROR(VLOOKUP(Kruistabel!B50&amp;Kruistabel!B54,'h-uitslagen'!A:D,3,FALSE),VLOOKUP(Kruistabel!B54&amp;Kruistabel!B50,'h-uitslagen'!A:D,4,FALSE)))</f>
        <v/>
      </c>
      <c r="J50" s="49" t="str">
        <f ca="1">IF(Kruistabel!B50="","",_xlfn.IFERROR(VLOOKUP(Kruistabel!B50&amp;Kruistabel!B55,'h-uitslagen'!A:D,3,FALSE),VLOOKUP(Kruistabel!B55&amp;Kruistabel!B50,'h-uitslagen'!A:D,4,FALSE)))</f>
        <v/>
      </c>
      <c r="K50" s="49">
        <f aca="true" t="shared" si="6" ref="K50:K55">SUM(E50:J50)</f>
        <v>0</v>
      </c>
    </row>
    <row r="51" spans="1:11" ht="12.75">
      <c r="A51" s="49">
        <f>A50</f>
        <v>7</v>
      </c>
      <c r="B51" s="49"/>
      <c r="C51" s="49"/>
      <c r="E51" s="49" t="str">
        <f ca="1">IF(Kruistabel!B51="","",_xlfn.IFERROR(VLOOKUP(Kruistabel!B51&amp;Kruistabel!B50,'h-uitslagen'!A:D,3,FALSE),VLOOKUP(Kruistabel!B50&amp;Kruistabel!B51,'h-uitslagen'!A:D,4,FALSE)))</f>
        <v/>
      </c>
      <c r="F51" s="19"/>
      <c r="G51" s="49" t="str">
        <f ca="1">IF(Kruistabel!B51="","",_xlfn.IFERROR(VLOOKUP(Kruistabel!B51&amp;Kruistabel!B52,'h-uitslagen'!A:D,3,FALSE),VLOOKUP(Kruistabel!B52&amp;Kruistabel!B51,'h-uitslagen'!A:D,4,FALSE)))</f>
        <v/>
      </c>
      <c r="H51" s="49" t="str">
        <f ca="1">IF(Kruistabel!B51="","",_xlfn.IFERROR(VLOOKUP(Kruistabel!B51&amp;Kruistabel!B53,'h-uitslagen'!A:D,3,FALSE),VLOOKUP(Kruistabel!B53&amp;Kruistabel!B51,'h-uitslagen'!A:D,4,FALSE)))</f>
        <v/>
      </c>
      <c r="I51" s="49" t="str">
        <f ca="1">IF(Kruistabel!B51="","",_xlfn.IFERROR(VLOOKUP(Kruistabel!B51&amp;Kruistabel!B54,'h-uitslagen'!A:D,3,FALSE),VLOOKUP(Kruistabel!B54&amp;Kruistabel!B51,'h-uitslagen'!A:D,4,FALSE)))</f>
        <v/>
      </c>
      <c r="J51" s="49" t="str">
        <f ca="1">IF(Kruistabel!B51="","",_xlfn.IFERROR(VLOOKUP(Kruistabel!B51&amp;Kruistabel!B55,'h-uitslagen'!A:D,3,FALSE),VLOOKUP(Kruistabel!B55&amp;Kruistabel!B51,'h-uitslagen'!A:D,4,FALSE)))</f>
        <v/>
      </c>
      <c r="K51" s="49">
        <f ca="1" t="shared" si="6"/>
        <v>0</v>
      </c>
    </row>
    <row r="52" spans="1:11" ht="12.75">
      <c r="A52" s="49">
        <f>A49</f>
        <v>7</v>
      </c>
      <c r="B52" s="49"/>
      <c r="C52" s="49"/>
      <c r="E52" s="49" t="str">
        <f ca="1">IF(Kruistabel!B52="","",_xlfn.IFERROR(VLOOKUP(Kruistabel!B52&amp;Kruistabel!B50,'h-uitslagen'!A:D,3,FALSE),VLOOKUP(Kruistabel!B50&amp;Kruistabel!B52,'h-uitslagen'!A:D,4,FALSE)))</f>
        <v/>
      </c>
      <c r="F52" s="49" t="str">
        <f ca="1">IF(Kruistabel!B52="","",_xlfn.IFERROR(VLOOKUP(Kruistabel!B52&amp;Kruistabel!B51,'h-uitslagen'!A:D,3,FALSE),VLOOKUP(Kruistabel!B51&amp;Kruistabel!B52,'h-uitslagen'!A:D,4,FALSE)))</f>
        <v/>
      </c>
      <c r="H52" s="49" t="str">
        <f ca="1">IF(Kruistabel!B52="","",_xlfn.IFERROR(VLOOKUP(Kruistabel!B52&amp;Kruistabel!B53,'h-uitslagen'!A:D,3,FALSE),VLOOKUP(Kruistabel!B53&amp;Kruistabel!B52,'h-uitslagen'!A:D,4,FALSE)))</f>
        <v/>
      </c>
      <c r="I52" s="49" t="str">
        <f ca="1">IF(Kruistabel!B52="","",_xlfn.IFERROR(VLOOKUP(Kruistabel!B52&amp;Kruistabel!B54,'h-uitslagen'!A:D,3,FALSE),VLOOKUP(Kruistabel!B54&amp;Kruistabel!B52,'h-uitslagen'!A:D,4,FALSE)))</f>
        <v/>
      </c>
      <c r="J52" s="49" t="str">
        <f ca="1">IF(Kruistabel!B52="","",_xlfn.IFERROR(VLOOKUP(Kruistabel!B52&amp;Kruistabel!B55,'h-uitslagen'!A:D,3,FALSE),VLOOKUP(Kruistabel!B55&amp;Kruistabel!B52,'h-uitslagen'!A:D,4,FALSE)))</f>
        <v/>
      </c>
      <c r="K52" s="49">
        <f ca="1" t="shared" si="6"/>
        <v>0</v>
      </c>
    </row>
    <row r="53" spans="1:11" ht="12.75">
      <c r="A53" s="49">
        <f>A52</f>
        <v>7</v>
      </c>
      <c r="B53" s="49"/>
      <c r="C53" s="49"/>
      <c r="E53" s="49" t="str">
        <f ca="1">IF(Kruistabel!B53="","",_xlfn.IFERROR(VLOOKUP(Kruistabel!B53&amp;Kruistabel!B50,'h-uitslagen'!A:D,3,FALSE),VLOOKUP(Kruistabel!B50&amp;Kruistabel!B53,'h-uitslagen'!A:D,4,FALSE)))</f>
        <v/>
      </c>
      <c r="F53" s="49" t="str">
        <f ca="1">IF(Kruistabel!B53="","",_xlfn.IFERROR(VLOOKUP(Kruistabel!B53&amp;Kruistabel!B51,'h-uitslagen'!A:D,3,FALSE),VLOOKUP(Kruistabel!B51&amp;Kruistabel!B53,'h-uitslagen'!A:D,4,FALSE)))</f>
        <v/>
      </c>
      <c r="G53" s="49" t="str">
        <f ca="1">IF(Kruistabel!B53="","",_xlfn.IFERROR(VLOOKUP(Kruistabel!B53&amp;Kruistabel!B52,'h-uitslagen'!A:D,3,FALSE),VLOOKUP(Kruistabel!B52&amp;Kruistabel!B53,'h-uitslagen'!A:D,4,FALSE)))</f>
        <v/>
      </c>
      <c r="I53" s="49" t="str">
        <f ca="1">IF(Kruistabel!B53="","",_xlfn.IFERROR(VLOOKUP(Kruistabel!B53&amp;Kruistabel!B54,'h-uitslagen'!A:D,3,FALSE),VLOOKUP(Kruistabel!B54&amp;Kruistabel!B53,'h-uitslagen'!A:D,4,FALSE)))</f>
        <v/>
      </c>
      <c r="J53" s="49" t="str">
        <f ca="1">IF(Kruistabel!B53="","",_xlfn.IFERROR(VLOOKUP(Kruistabel!B53&amp;Kruistabel!B55,'h-uitslagen'!A:D,3,FALSE),VLOOKUP(Kruistabel!B55&amp;Kruistabel!B53,'h-uitslagen'!A:D,4,FALSE)))</f>
        <v/>
      </c>
      <c r="K53" s="49">
        <f ca="1" t="shared" si="6"/>
        <v>0</v>
      </c>
    </row>
    <row r="54" spans="1:11" ht="12.75">
      <c r="A54" s="49">
        <f>A51</f>
        <v>7</v>
      </c>
      <c r="B54" s="49"/>
      <c r="C54" s="49"/>
      <c r="E54" s="49" t="str">
        <f ca="1">IF(Kruistabel!B54="","",_xlfn.IFERROR(VLOOKUP(Kruistabel!B54&amp;Kruistabel!B50,'h-uitslagen'!A:D,3,FALSE),VLOOKUP(Kruistabel!B50&amp;Kruistabel!B54,'h-uitslagen'!A:D,4,FALSE)))</f>
        <v/>
      </c>
      <c r="F54" s="49" t="str">
        <f ca="1">IF(Kruistabel!B54="","",_xlfn.IFERROR(VLOOKUP(Kruistabel!B54&amp;Kruistabel!B51,'h-uitslagen'!A:D,3,FALSE),VLOOKUP(Kruistabel!B51&amp;Kruistabel!B54,'h-uitslagen'!A:D,4,FALSE)))</f>
        <v/>
      </c>
      <c r="G54" s="49" t="str">
        <f ca="1">IF(Kruistabel!B54="","",_xlfn.IFERROR(VLOOKUP(Kruistabel!B54&amp;Kruistabel!B52,'h-uitslagen'!A:D,3,FALSE),VLOOKUP(Kruistabel!B52&amp;Kruistabel!B54,'h-uitslagen'!A:D,4,FALSE)))</f>
        <v/>
      </c>
      <c r="H54" s="49" t="str">
        <f ca="1">IF(Kruistabel!B54="","",_xlfn.IFERROR(VLOOKUP(Kruistabel!B54&amp;Kruistabel!B53,'h-uitslagen'!A:D,3,FALSE),VLOOKUP(Kruistabel!B53&amp;Kruistabel!B54,'h-uitslagen'!A:D,4,FALSE)))</f>
        <v/>
      </c>
      <c r="I54" s="49"/>
      <c r="J54" s="49" t="str">
        <f ca="1">IF(Kruistabel!B54="","",_xlfn.IFERROR(VLOOKUP(Kruistabel!B54&amp;Kruistabel!B55,'h-uitslagen'!A:D,3,FALSE),VLOOKUP(Kruistabel!B55&amp;Kruistabel!B54,'h-uitslagen'!A:D,4,FALSE)))</f>
        <v/>
      </c>
      <c r="K54" s="49">
        <f ca="1" t="shared" si="6"/>
        <v>0</v>
      </c>
    </row>
    <row r="55" spans="1:11" ht="12.75">
      <c r="A55" s="49">
        <f>A54</f>
        <v>7</v>
      </c>
      <c r="B55" s="49"/>
      <c r="C55" s="49"/>
      <c r="E55" s="49" t="str">
        <f ca="1">IF(Kruistabel!B55="","",_xlfn.IFERROR(VLOOKUP(Kruistabel!B55&amp;Kruistabel!B50,'h-uitslagen'!A:D,3,FALSE),VLOOKUP(Kruistabel!B50&amp;Kruistabel!B55,'h-uitslagen'!A:D,4,FALSE)))</f>
        <v/>
      </c>
      <c r="F55" s="49" t="str">
        <f ca="1">IF(Kruistabel!B55="","",_xlfn.IFERROR(VLOOKUP(Kruistabel!B55&amp;Kruistabel!B51,'h-uitslagen'!A:D,3,FALSE),VLOOKUP(Kruistabel!B51&amp;Kruistabel!B55,'h-uitslagen'!A:D,4,FALSE)))</f>
        <v/>
      </c>
      <c r="G55" s="49" t="str">
        <f ca="1">IF(Kruistabel!B55="","",_xlfn.IFERROR(VLOOKUP(Kruistabel!B55&amp;Kruistabel!B52,'h-uitslagen'!A:D,3,FALSE),VLOOKUP(Kruistabel!B52&amp;Kruistabel!B55,'h-uitslagen'!A:D,4,FALSE)))</f>
        <v/>
      </c>
      <c r="H55" s="49" t="str">
        <f ca="1">IF(Kruistabel!B55="","",_xlfn.IFERROR(VLOOKUP(Kruistabel!B55&amp;Kruistabel!B53,'h-uitslagen'!A:D,3,FALSE),VLOOKUP(Kruistabel!B53&amp;Kruistabel!B55,'h-uitslagen'!A:D,4,FALSE)))</f>
        <v/>
      </c>
      <c r="I55" s="49" t="str">
        <f ca="1">IF(Kruistabel!B55="","",_xlfn.IFERROR(VLOOKUP(Kruistabel!B55&amp;Kruistabel!B54,'h-uitslagen'!A:D,3,FALSE),VLOOKUP(Kruistabel!B54&amp;Kruistabel!B55,'h-uitslagen'!A:D,4,FALSE)))</f>
        <v/>
      </c>
      <c r="J55" s="49"/>
      <c r="K55" s="49">
        <f ca="1" t="shared" si="6"/>
        <v>0</v>
      </c>
    </row>
    <row r="56" spans="1:11" ht="12.75">
      <c r="A56" s="49"/>
      <c r="B56" s="49"/>
      <c r="C56" s="49"/>
      <c r="E56" s="49"/>
      <c r="F56" s="49"/>
      <c r="I56" s="49"/>
      <c r="J56" s="49"/>
      <c r="K56" s="49"/>
    </row>
    <row r="57" spans="1:11" ht="12.75">
      <c r="A57" s="4">
        <f>A49+1</f>
        <v>8</v>
      </c>
      <c r="B57" s="4">
        <v>1</v>
      </c>
      <c r="C57" s="4">
        <v>2</v>
      </c>
      <c r="D57" s="4">
        <v>3</v>
      </c>
      <c r="E57" s="4">
        <v>1</v>
      </c>
      <c r="F57" s="4">
        <v>2</v>
      </c>
      <c r="G57" s="4">
        <v>3</v>
      </c>
      <c r="H57" s="4">
        <v>4</v>
      </c>
      <c r="I57" s="4">
        <v>5</v>
      </c>
      <c r="J57" s="4">
        <v>6</v>
      </c>
      <c r="K57" s="4" t="s">
        <v>90</v>
      </c>
    </row>
    <row r="58" spans="1:11" ht="12.75">
      <c r="A58" s="49">
        <f>A57</f>
        <v>8</v>
      </c>
      <c r="B58" s="49"/>
      <c r="C58" s="49"/>
      <c r="E58" s="49"/>
      <c r="F58" s="49" t="str">
        <f ca="1">IF(Kruistabel!B58="","",_xlfn.IFERROR(VLOOKUP(Kruistabel!B58&amp;Kruistabel!B59,'h-uitslagen'!A:D,3,FALSE),VLOOKUP(Kruistabel!B59&amp;Kruistabel!B58,'h-uitslagen'!A:D,4,FALSE)))</f>
        <v/>
      </c>
      <c r="G58" s="49" t="str">
        <f ca="1">IF(Kruistabel!B58="","",_xlfn.IFERROR(VLOOKUP(Kruistabel!B58&amp;Kruistabel!B60,'h-uitslagen'!A:D,3,FALSE),VLOOKUP(Kruistabel!B60&amp;Kruistabel!B58,'h-uitslagen'!A:D,4,FALSE)))</f>
        <v/>
      </c>
      <c r="H58" s="49" t="str">
        <f ca="1">IF(Kruistabel!B58="","",_xlfn.IFERROR(VLOOKUP(Kruistabel!B58&amp;Kruistabel!B61,'h-uitslagen'!A:D,3,FALSE),VLOOKUP(Kruistabel!B61&amp;Kruistabel!B58,'h-uitslagen'!A:D,4,FALSE)))</f>
        <v/>
      </c>
      <c r="I58" s="49" t="str">
        <f ca="1">IF(Kruistabel!B58="","",_xlfn.IFERROR(VLOOKUP(Kruistabel!B58&amp;Kruistabel!B62,'h-uitslagen'!A:D,3,FALSE),VLOOKUP(Kruistabel!B62&amp;Kruistabel!B58,'h-uitslagen'!A:D,4,FALSE)))</f>
        <v/>
      </c>
      <c r="J58" s="49" t="str">
        <f ca="1">IF(Kruistabel!B58="","",_xlfn.IFERROR(VLOOKUP(Kruistabel!B58&amp;Kruistabel!B63,'h-uitslagen'!A:D,3,FALSE),VLOOKUP(Kruistabel!B63&amp;Kruistabel!B58,'h-uitslagen'!A:D,4,FALSE)))</f>
        <v/>
      </c>
      <c r="K58" s="49">
        <f aca="true" t="shared" si="7" ref="K58:K63">SUM(E58:J58)</f>
        <v>0</v>
      </c>
    </row>
    <row r="59" spans="1:11" ht="12.75">
      <c r="A59" s="49">
        <f>A58</f>
        <v>8</v>
      </c>
      <c r="B59" s="49"/>
      <c r="C59" s="49"/>
      <c r="E59" s="49" t="str">
        <f ca="1">IF(Kruistabel!B59="","",_xlfn.IFERROR(VLOOKUP(Kruistabel!B59&amp;Kruistabel!B58,'h-uitslagen'!A:D,3,FALSE),VLOOKUP(Kruistabel!B58&amp;Kruistabel!B59,'h-uitslagen'!A:D,4,FALSE)))</f>
        <v/>
      </c>
      <c r="F59" s="19"/>
      <c r="G59" s="49" t="str">
        <f ca="1">IF(Kruistabel!B59="","",_xlfn.IFERROR(VLOOKUP(Kruistabel!B59&amp;Kruistabel!B60,'h-uitslagen'!A:D,3,FALSE),VLOOKUP(Kruistabel!B60&amp;Kruistabel!B59,'h-uitslagen'!A:D,4,FALSE)))</f>
        <v/>
      </c>
      <c r="H59" s="49" t="str">
        <f ca="1">IF(Kruistabel!B59="","",_xlfn.IFERROR(VLOOKUP(Kruistabel!B59&amp;Kruistabel!B61,'h-uitslagen'!A:D,3,FALSE),VLOOKUP(Kruistabel!B61&amp;Kruistabel!B59,'h-uitslagen'!A:D,4,FALSE)))</f>
        <v/>
      </c>
      <c r="I59" s="49" t="str">
        <f ca="1">IF(Kruistabel!B59="","",_xlfn.IFERROR(VLOOKUP(Kruistabel!B59&amp;Kruistabel!B62,'h-uitslagen'!A:D,3,FALSE),VLOOKUP(Kruistabel!B62&amp;Kruistabel!B59,'h-uitslagen'!A:D,4,FALSE)))</f>
        <v/>
      </c>
      <c r="J59" s="49" t="str">
        <f ca="1">IF(Kruistabel!B59="","",_xlfn.IFERROR(VLOOKUP(Kruistabel!B59&amp;Kruistabel!B63,'h-uitslagen'!A:D,3,FALSE),VLOOKUP(Kruistabel!B63&amp;Kruistabel!B59,'h-uitslagen'!A:D,4,FALSE)))</f>
        <v/>
      </c>
      <c r="K59" s="49">
        <f ca="1" t="shared" si="7"/>
        <v>0</v>
      </c>
    </row>
    <row r="60" spans="1:11" ht="12.75">
      <c r="A60" s="49">
        <f>A57</f>
        <v>8</v>
      </c>
      <c r="B60" s="49"/>
      <c r="C60" s="49"/>
      <c r="E60" s="49" t="str">
        <f ca="1">IF(Kruistabel!B60="","",_xlfn.IFERROR(VLOOKUP(Kruistabel!B60&amp;Kruistabel!B58,'h-uitslagen'!A:D,3,FALSE),VLOOKUP(Kruistabel!B58&amp;Kruistabel!B60,'h-uitslagen'!A:D,4,FALSE)))</f>
        <v/>
      </c>
      <c r="F60" s="49" t="str">
        <f ca="1">IF(Kruistabel!B60="","",_xlfn.IFERROR(VLOOKUP(Kruistabel!B60&amp;Kruistabel!B59,'h-uitslagen'!A:D,3,FALSE),VLOOKUP(Kruistabel!B59&amp;Kruistabel!B60,'h-uitslagen'!A:D,4,FALSE)))</f>
        <v/>
      </c>
      <c r="H60" s="49" t="str">
        <f ca="1">IF(Kruistabel!B60="","",_xlfn.IFERROR(VLOOKUP(Kruistabel!B60&amp;Kruistabel!B61,'h-uitslagen'!A:D,3,FALSE),VLOOKUP(Kruistabel!B61&amp;Kruistabel!B60,'h-uitslagen'!A:D,4,FALSE)))</f>
        <v/>
      </c>
      <c r="I60" s="49" t="str">
        <f ca="1">IF(Kruistabel!B60="","",_xlfn.IFERROR(VLOOKUP(Kruistabel!B60&amp;Kruistabel!B62,'h-uitslagen'!A:D,3,FALSE),VLOOKUP(Kruistabel!B62&amp;Kruistabel!B60,'h-uitslagen'!A:D,4,FALSE)))</f>
        <v/>
      </c>
      <c r="J60" s="49" t="str">
        <f ca="1">IF(Kruistabel!B60="","",_xlfn.IFERROR(VLOOKUP(Kruistabel!B60&amp;Kruistabel!B63,'h-uitslagen'!A:D,3,FALSE),VLOOKUP(Kruistabel!B63&amp;Kruistabel!B60,'h-uitslagen'!A:D,4,FALSE)))</f>
        <v/>
      </c>
      <c r="K60" s="49">
        <f ca="1" t="shared" si="7"/>
        <v>0</v>
      </c>
    </row>
    <row r="61" spans="1:11" ht="12.75">
      <c r="A61" s="49">
        <f>A60</f>
        <v>8</v>
      </c>
      <c r="B61" s="49"/>
      <c r="C61" s="49"/>
      <c r="E61" s="49" t="str">
        <f ca="1">IF(Kruistabel!B61="","",_xlfn.IFERROR(VLOOKUP(Kruistabel!B61&amp;Kruistabel!B58,'h-uitslagen'!A:D,3,FALSE),VLOOKUP(Kruistabel!B58&amp;Kruistabel!B61,'h-uitslagen'!A:D,4,FALSE)))</f>
        <v/>
      </c>
      <c r="F61" s="49" t="str">
        <f ca="1">IF(Kruistabel!B61="","",_xlfn.IFERROR(VLOOKUP(Kruistabel!B61&amp;Kruistabel!B59,'h-uitslagen'!A:D,3,FALSE),VLOOKUP(Kruistabel!B59&amp;Kruistabel!B61,'h-uitslagen'!A:D,4,FALSE)))</f>
        <v/>
      </c>
      <c r="G61" s="49" t="str">
        <f ca="1">IF(Kruistabel!B61="","",_xlfn.IFERROR(VLOOKUP(Kruistabel!B61&amp;Kruistabel!B60,'h-uitslagen'!A:D,3,FALSE),VLOOKUP(Kruistabel!B60&amp;Kruistabel!B61,'h-uitslagen'!A:D,4,FALSE)))</f>
        <v/>
      </c>
      <c r="I61" s="49" t="str">
        <f ca="1">IF(Kruistabel!B61="","",_xlfn.IFERROR(VLOOKUP(Kruistabel!B61&amp;Kruistabel!B62,'h-uitslagen'!A:D,3,FALSE),VLOOKUP(Kruistabel!B62&amp;Kruistabel!B61,'h-uitslagen'!A:D,4,FALSE)))</f>
        <v/>
      </c>
      <c r="J61" s="49" t="str">
        <f ca="1">IF(Kruistabel!B61="","",_xlfn.IFERROR(VLOOKUP(Kruistabel!B61&amp;Kruistabel!B63,'h-uitslagen'!A:D,3,FALSE),VLOOKUP(Kruistabel!B63&amp;Kruistabel!B61,'h-uitslagen'!A:D,4,FALSE)))</f>
        <v/>
      </c>
      <c r="K61" s="49">
        <f ca="1" t="shared" si="7"/>
        <v>0</v>
      </c>
    </row>
    <row r="62" spans="1:11" ht="12.75">
      <c r="A62" s="49">
        <f>A59</f>
        <v>8</v>
      </c>
      <c r="B62" s="49"/>
      <c r="C62" s="49"/>
      <c r="E62" s="49" t="str">
        <f ca="1">IF(Kruistabel!B62="","",_xlfn.IFERROR(VLOOKUP(Kruistabel!B62&amp;Kruistabel!B58,'h-uitslagen'!A:D,3,FALSE),VLOOKUP(Kruistabel!B58&amp;Kruistabel!B62,'h-uitslagen'!A:D,4,FALSE)))</f>
        <v/>
      </c>
      <c r="F62" s="49" t="str">
        <f ca="1">IF(Kruistabel!B62="","",_xlfn.IFERROR(VLOOKUP(Kruistabel!B62&amp;Kruistabel!B59,'h-uitslagen'!A:D,3,FALSE),VLOOKUP(Kruistabel!B59&amp;Kruistabel!B62,'h-uitslagen'!A:D,4,FALSE)))</f>
        <v/>
      </c>
      <c r="G62" s="49" t="str">
        <f ca="1">IF(Kruistabel!B62="","",_xlfn.IFERROR(VLOOKUP(Kruistabel!B62&amp;Kruistabel!B60,'h-uitslagen'!A:D,3,FALSE),VLOOKUP(Kruistabel!B60&amp;Kruistabel!B62,'h-uitslagen'!A:D,4,FALSE)))</f>
        <v/>
      </c>
      <c r="H62" s="49" t="str">
        <f ca="1">IF(Kruistabel!B62="","",_xlfn.IFERROR(VLOOKUP(Kruistabel!B62&amp;Kruistabel!B61,'h-uitslagen'!A:D,3,FALSE),VLOOKUP(Kruistabel!B61&amp;Kruistabel!B62,'h-uitslagen'!A:D,4,FALSE)))</f>
        <v/>
      </c>
      <c r="I62" s="49"/>
      <c r="J62" s="49" t="str">
        <f ca="1">IF(Kruistabel!B62="","",_xlfn.IFERROR(VLOOKUP(Kruistabel!B62&amp;Kruistabel!B63,'h-uitslagen'!A:D,3,FALSE),VLOOKUP(Kruistabel!B63&amp;Kruistabel!B62,'h-uitslagen'!A:D,4,FALSE)))</f>
        <v/>
      </c>
      <c r="K62" s="49">
        <f ca="1" t="shared" si="7"/>
        <v>0</v>
      </c>
    </row>
    <row r="63" spans="1:11" ht="12.75">
      <c r="A63" s="49">
        <f>A62</f>
        <v>8</v>
      </c>
      <c r="B63" s="49"/>
      <c r="C63" s="49"/>
      <c r="E63" s="49" t="str">
        <f ca="1">IF(Kruistabel!B63="","",_xlfn.IFERROR(VLOOKUP(Kruistabel!B63&amp;Kruistabel!B58,'h-uitslagen'!A:D,3,FALSE),VLOOKUP(Kruistabel!B58&amp;Kruistabel!B63,'h-uitslagen'!A:D,4,FALSE)))</f>
        <v/>
      </c>
      <c r="F63" s="49" t="str">
        <f ca="1">IF(Kruistabel!B63="","",_xlfn.IFERROR(VLOOKUP(Kruistabel!B63&amp;Kruistabel!B59,'h-uitslagen'!A:D,3,FALSE),VLOOKUP(Kruistabel!B59&amp;Kruistabel!B63,'h-uitslagen'!A:D,4,FALSE)))</f>
        <v/>
      </c>
      <c r="G63" s="49" t="str">
        <f ca="1">IF(Kruistabel!B63="","",_xlfn.IFERROR(VLOOKUP(Kruistabel!B63&amp;Kruistabel!B60,'h-uitslagen'!A:D,3,FALSE),VLOOKUP(Kruistabel!B60&amp;Kruistabel!B63,'h-uitslagen'!A:D,4,FALSE)))</f>
        <v/>
      </c>
      <c r="H63" s="49" t="str">
        <f ca="1">IF(Kruistabel!B63="","",_xlfn.IFERROR(VLOOKUP(Kruistabel!B63&amp;Kruistabel!B61,'h-uitslagen'!A:D,3,FALSE),VLOOKUP(Kruistabel!B61&amp;Kruistabel!B63,'h-uitslagen'!A:D,4,FALSE)))</f>
        <v/>
      </c>
      <c r="I63" s="49" t="str">
        <f ca="1">IF(Kruistabel!B63="","",_xlfn.IFERROR(VLOOKUP(Kruistabel!B63&amp;Kruistabel!B62,'h-uitslagen'!A:D,3,FALSE),VLOOKUP(Kruistabel!B62&amp;Kruistabel!B63,'h-uitslagen'!A:D,4,FALSE)))</f>
        <v/>
      </c>
      <c r="J63" s="49"/>
      <c r="K63" s="49">
        <f ca="1" t="shared" si="7"/>
        <v>0</v>
      </c>
    </row>
    <row r="64" spans="1:11" ht="12.75">
      <c r="A64" s="49"/>
      <c r="B64" s="49"/>
      <c r="C64" s="49"/>
      <c r="E64" s="49"/>
      <c r="F64" s="49"/>
      <c r="I64" s="49"/>
      <c r="J64" s="49"/>
      <c r="K64" s="49"/>
    </row>
    <row r="65" spans="1:11" ht="12.75">
      <c r="A65" s="4">
        <f>A57+1</f>
        <v>9</v>
      </c>
      <c r="B65" s="4">
        <v>1</v>
      </c>
      <c r="C65" s="4">
        <v>2</v>
      </c>
      <c r="D65" s="4">
        <v>3</v>
      </c>
      <c r="E65" s="4">
        <v>1</v>
      </c>
      <c r="F65" s="4">
        <v>2</v>
      </c>
      <c r="G65" s="4">
        <v>3</v>
      </c>
      <c r="H65" s="4">
        <v>4</v>
      </c>
      <c r="I65" s="4">
        <v>5</v>
      </c>
      <c r="J65" s="4">
        <v>6</v>
      </c>
      <c r="K65" s="4" t="s">
        <v>90</v>
      </c>
    </row>
    <row r="66" spans="1:11" ht="12.75">
      <c r="A66" s="49">
        <f>A65</f>
        <v>9</v>
      </c>
      <c r="B66" s="49"/>
      <c r="C66" s="49"/>
      <c r="E66" s="49"/>
      <c r="F66" s="49" t="str">
        <f ca="1">IF(Kruistabel!B66="","",_xlfn.IFERROR(VLOOKUP(Kruistabel!B66&amp;Kruistabel!B67,'h-uitslagen'!A:D,3,FALSE),VLOOKUP(Kruistabel!B67&amp;Kruistabel!B66,'h-uitslagen'!A:D,4,FALSE)))</f>
        <v/>
      </c>
      <c r="G66" s="49" t="str">
        <f ca="1">IF(Kruistabel!B66="","",_xlfn.IFERROR(VLOOKUP(Kruistabel!B66&amp;Kruistabel!B68,'h-uitslagen'!A:D,3,FALSE),VLOOKUP(Kruistabel!B68&amp;Kruistabel!B66,'h-uitslagen'!A:D,4,FALSE)))</f>
        <v/>
      </c>
      <c r="H66" s="49" t="str">
        <f ca="1">IF(Kruistabel!B66="","",_xlfn.IFERROR(VLOOKUP(Kruistabel!B66&amp;Kruistabel!B69,'h-uitslagen'!A:D,3,FALSE),VLOOKUP(Kruistabel!B69&amp;Kruistabel!B66,'h-uitslagen'!A:D,4,FALSE)))</f>
        <v/>
      </c>
      <c r="I66" s="49" t="str">
        <f ca="1">IF(Kruistabel!B66="","",_xlfn.IFERROR(VLOOKUP(Kruistabel!B66&amp;Kruistabel!B70,'h-uitslagen'!A:D,3,FALSE),VLOOKUP(Kruistabel!B70&amp;Kruistabel!B66,'h-uitslagen'!A:D,4,FALSE)))</f>
        <v/>
      </c>
      <c r="J66" s="49" t="str">
        <f ca="1">IF(Kruistabel!B66="","",_xlfn.IFERROR(VLOOKUP(Kruistabel!B66&amp;Kruistabel!B71,'h-uitslagen'!A:D,3,FALSE),VLOOKUP(Kruistabel!B71&amp;Kruistabel!B66,'h-uitslagen'!A:D,4,FALSE)))</f>
        <v/>
      </c>
      <c r="K66" s="49">
        <f aca="true" t="shared" si="8" ref="K66:K71">SUM(E66:J66)</f>
        <v>0</v>
      </c>
    </row>
    <row r="67" spans="1:11" ht="12.75">
      <c r="A67" s="49">
        <f>A66</f>
        <v>9</v>
      </c>
      <c r="B67" s="49"/>
      <c r="C67" s="49"/>
      <c r="E67" s="49" t="str">
        <f ca="1">IF(Kruistabel!B67="","",_xlfn.IFERROR(VLOOKUP(Kruistabel!B67&amp;Kruistabel!B66,'h-uitslagen'!A:D,3,FALSE),VLOOKUP(Kruistabel!B66&amp;Kruistabel!B67,'h-uitslagen'!A:D,4,FALSE)))</f>
        <v/>
      </c>
      <c r="F67" s="19"/>
      <c r="G67" s="49" t="str">
        <f ca="1">IF(Kruistabel!B67="","",_xlfn.IFERROR(VLOOKUP(Kruistabel!B67&amp;Kruistabel!B68,'h-uitslagen'!A:D,3,FALSE),VLOOKUP(Kruistabel!B68&amp;Kruistabel!B67,'h-uitslagen'!A:D,4,FALSE)))</f>
        <v/>
      </c>
      <c r="H67" s="49" t="str">
        <f ca="1">IF(Kruistabel!B67="","",_xlfn.IFERROR(VLOOKUP(Kruistabel!B67&amp;Kruistabel!B69,'h-uitslagen'!A:D,3,FALSE),VLOOKUP(Kruistabel!B69&amp;Kruistabel!B67,'h-uitslagen'!A:D,4,FALSE)))</f>
        <v/>
      </c>
      <c r="I67" s="49" t="str">
        <f ca="1">IF(Kruistabel!B67="","",_xlfn.IFERROR(VLOOKUP(Kruistabel!B67&amp;Kruistabel!B70,'h-uitslagen'!A:D,3,FALSE),VLOOKUP(Kruistabel!B70&amp;Kruistabel!B67,'h-uitslagen'!A:D,4,FALSE)))</f>
        <v/>
      </c>
      <c r="J67" s="49" t="str">
        <f ca="1">IF(Kruistabel!B67="","",_xlfn.IFERROR(VLOOKUP(Kruistabel!B67&amp;Kruistabel!B71,'h-uitslagen'!A:D,3,FALSE),VLOOKUP(Kruistabel!B71&amp;Kruistabel!B67,'h-uitslagen'!A:D,4,FALSE)))</f>
        <v/>
      </c>
      <c r="K67" s="49">
        <f ca="1" t="shared" si="8"/>
        <v>0</v>
      </c>
    </row>
    <row r="68" spans="1:11" ht="12.75">
      <c r="A68" s="49">
        <f>A65</f>
        <v>9</v>
      </c>
      <c r="B68" s="49"/>
      <c r="C68" s="49"/>
      <c r="E68" s="49" t="str">
        <f ca="1">IF(Kruistabel!B68="","",_xlfn.IFERROR(VLOOKUP(Kruistabel!B68&amp;Kruistabel!B66,'h-uitslagen'!A:D,3,FALSE),VLOOKUP(Kruistabel!B66&amp;Kruistabel!B68,'h-uitslagen'!A:D,4,FALSE)))</f>
        <v/>
      </c>
      <c r="F68" s="49" t="str">
        <f ca="1">IF(Kruistabel!B68="","",_xlfn.IFERROR(VLOOKUP(Kruistabel!B68&amp;Kruistabel!B67,'h-uitslagen'!A:D,3,FALSE),VLOOKUP(Kruistabel!B67&amp;Kruistabel!B68,'h-uitslagen'!A:D,4,FALSE)))</f>
        <v/>
      </c>
      <c r="H68" s="49" t="str">
        <f ca="1">IF(Kruistabel!B68="","",_xlfn.IFERROR(VLOOKUP(Kruistabel!B68&amp;Kruistabel!B69,'h-uitslagen'!A:D,3,FALSE),VLOOKUP(Kruistabel!B69&amp;Kruistabel!B68,'h-uitslagen'!A:D,4,FALSE)))</f>
        <v/>
      </c>
      <c r="I68" s="49" t="str">
        <f ca="1">IF(Kruistabel!B68="","",_xlfn.IFERROR(VLOOKUP(Kruistabel!B68&amp;Kruistabel!B70,'h-uitslagen'!A:D,3,FALSE),VLOOKUP(Kruistabel!B70&amp;Kruistabel!B68,'h-uitslagen'!A:D,4,FALSE)))</f>
        <v/>
      </c>
      <c r="J68" s="49" t="str">
        <f ca="1">IF(Kruistabel!B68="","",_xlfn.IFERROR(VLOOKUP(Kruistabel!B68&amp;Kruistabel!B71,'h-uitslagen'!A:D,3,FALSE),VLOOKUP(Kruistabel!B71&amp;Kruistabel!B68,'h-uitslagen'!A:D,4,FALSE)))</f>
        <v/>
      </c>
      <c r="K68" s="49">
        <f ca="1" t="shared" si="8"/>
        <v>0</v>
      </c>
    </row>
    <row r="69" spans="1:11" ht="12.75">
      <c r="A69" s="49">
        <f>A68</f>
        <v>9</v>
      </c>
      <c r="B69" s="49"/>
      <c r="C69" s="49"/>
      <c r="E69" s="49" t="str">
        <f ca="1">IF(Kruistabel!B69="","",_xlfn.IFERROR(VLOOKUP(Kruistabel!B69&amp;Kruistabel!B66,'h-uitslagen'!A:D,3,FALSE),VLOOKUP(Kruistabel!B66&amp;Kruistabel!B69,'h-uitslagen'!A:D,4,FALSE)))</f>
        <v/>
      </c>
      <c r="F69" s="49" t="str">
        <f ca="1">IF(Kruistabel!B69="","",_xlfn.IFERROR(VLOOKUP(Kruistabel!B69&amp;Kruistabel!B67,'h-uitslagen'!A:D,3,FALSE),VLOOKUP(Kruistabel!B67&amp;Kruistabel!B69,'h-uitslagen'!A:D,4,FALSE)))</f>
        <v/>
      </c>
      <c r="G69" s="49" t="str">
        <f ca="1">IF(Kruistabel!B69="","",_xlfn.IFERROR(VLOOKUP(Kruistabel!B69&amp;Kruistabel!B68,'h-uitslagen'!A:D,3,FALSE),VLOOKUP(Kruistabel!B68&amp;Kruistabel!B69,'h-uitslagen'!A:D,4,FALSE)))</f>
        <v/>
      </c>
      <c r="I69" s="49" t="str">
        <f ca="1">IF(Kruistabel!B69="","",_xlfn.IFERROR(VLOOKUP(Kruistabel!B69&amp;Kruistabel!B70,'h-uitslagen'!A:D,3,FALSE),VLOOKUP(Kruistabel!B70&amp;Kruistabel!B69,'h-uitslagen'!A:D,4,FALSE)))</f>
        <v/>
      </c>
      <c r="J69" s="49" t="str">
        <f ca="1">IF(Kruistabel!B69="","",_xlfn.IFERROR(VLOOKUP(Kruistabel!B69&amp;Kruistabel!B71,'h-uitslagen'!A:D,3,FALSE),VLOOKUP(Kruistabel!B71&amp;Kruistabel!B69,'h-uitslagen'!A:D,4,FALSE)))</f>
        <v/>
      </c>
      <c r="K69" s="49">
        <f ca="1" t="shared" si="8"/>
        <v>0</v>
      </c>
    </row>
    <row r="70" spans="1:11" ht="12.75">
      <c r="A70" s="49">
        <f>A67</f>
        <v>9</v>
      </c>
      <c r="B70" s="49"/>
      <c r="C70" s="49"/>
      <c r="E70" s="49" t="str">
        <f ca="1">IF(Kruistabel!B70="","",_xlfn.IFERROR(VLOOKUP(Kruistabel!B70&amp;Kruistabel!B66,'h-uitslagen'!A:D,3,FALSE),VLOOKUP(Kruistabel!B66&amp;Kruistabel!B70,'h-uitslagen'!A:D,4,FALSE)))</f>
        <v/>
      </c>
      <c r="F70" s="49" t="str">
        <f ca="1">IF(Kruistabel!B70="","",_xlfn.IFERROR(VLOOKUP(Kruistabel!B70&amp;Kruistabel!B67,'h-uitslagen'!A:D,3,FALSE),VLOOKUP(Kruistabel!B67&amp;Kruistabel!B70,'h-uitslagen'!A:D,4,FALSE)))</f>
        <v/>
      </c>
      <c r="G70" s="49" t="str">
        <f ca="1">IF(Kruistabel!B70="","",_xlfn.IFERROR(VLOOKUP(Kruistabel!B70&amp;Kruistabel!B68,'h-uitslagen'!A:D,3,FALSE),VLOOKUP(Kruistabel!B68&amp;Kruistabel!B70,'h-uitslagen'!A:D,4,FALSE)))</f>
        <v/>
      </c>
      <c r="H70" s="49" t="str">
        <f ca="1">IF(Kruistabel!B70="","",_xlfn.IFERROR(VLOOKUP(Kruistabel!B70&amp;Kruistabel!B69,'h-uitslagen'!A:D,3,FALSE),VLOOKUP(Kruistabel!B69&amp;Kruistabel!B70,'h-uitslagen'!A:D,4,FALSE)))</f>
        <v/>
      </c>
      <c r="I70" s="49"/>
      <c r="J70" s="49" t="str">
        <f ca="1">IF(Kruistabel!B70="","",_xlfn.IFERROR(VLOOKUP(Kruistabel!B70&amp;Kruistabel!B71,'h-uitslagen'!A:D,3,FALSE),VLOOKUP(Kruistabel!B71&amp;Kruistabel!B70,'h-uitslagen'!A:D,4,FALSE)))</f>
        <v/>
      </c>
      <c r="K70" s="49">
        <f ca="1" t="shared" si="8"/>
        <v>0</v>
      </c>
    </row>
    <row r="71" spans="1:11" ht="12.75">
      <c r="A71" s="49">
        <f>A70</f>
        <v>9</v>
      </c>
      <c r="B71" s="49"/>
      <c r="C71" s="49"/>
      <c r="E71" s="49" t="str">
        <f ca="1">IF(Kruistabel!B71="","",_xlfn.IFERROR(VLOOKUP(Kruistabel!B71&amp;Kruistabel!B66,'h-uitslagen'!A:D,3,FALSE),VLOOKUP(Kruistabel!B66&amp;Kruistabel!B71,'h-uitslagen'!A:D,4,FALSE)))</f>
        <v/>
      </c>
      <c r="F71" s="49" t="str">
        <f ca="1">IF(Kruistabel!B71="","",_xlfn.IFERROR(VLOOKUP(Kruistabel!B71&amp;Kruistabel!B67,'h-uitslagen'!A:D,3,FALSE),VLOOKUP(Kruistabel!B67&amp;Kruistabel!B71,'h-uitslagen'!A:D,4,FALSE)))</f>
        <v/>
      </c>
      <c r="G71" s="49" t="str">
        <f ca="1">IF(Kruistabel!B71="","",_xlfn.IFERROR(VLOOKUP(Kruistabel!B71&amp;Kruistabel!B68,'h-uitslagen'!A:D,3,FALSE),VLOOKUP(Kruistabel!B68&amp;Kruistabel!B71,'h-uitslagen'!A:D,4,FALSE)))</f>
        <v/>
      </c>
      <c r="H71" s="49" t="str">
        <f ca="1">IF(Kruistabel!B71="","",_xlfn.IFERROR(VLOOKUP(Kruistabel!B71&amp;Kruistabel!B69,'h-uitslagen'!A:D,3,FALSE),VLOOKUP(Kruistabel!B69&amp;Kruistabel!B71,'h-uitslagen'!A:D,4,FALSE)))</f>
        <v/>
      </c>
      <c r="I71" s="49" t="str">
        <f ca="1">IF(Kruistabel!B71="","",_xlfn.IFERROR(VLOOKUP(Kruistabel!B71&amp;Kruistabel!B70,'h-uitslagen'!A:D,3,FALSE),VLOOKUP(Kruistabel!B70&amp;Kruistabel!B71,'h-uitslagen'!A:D,4,FALSE)))</f>
        <v/>
      </c>
      <c r="J71" s="49"/>
      <c r="K71" s="49">
        <f ca="1" t="shared" si="8"/>
        <v>0</v>
      </c>
    </row>
    <row r="72" spans="1:11" ht="12.75">
      <c r="A72" s="49"/>
      <c r="B72" s="49"/>
      <c r="C72" s="49"/>
      <c r="E72" s="49"/>
      <c r="F72" s="49"/>
      <c r="I72" s="49"/>
      <c r="J72" s="49"/>
      <c r="K72" s="49"/>
    </row>
    <row r="73" spans="1:11" ht="12.75">
      <c r="A73" s="4">
        <f>A65+1</f>
        <v>10</v>
      </c>
      <c r="B73" s="4">
        <v>1</v>
      </c>
      <c r="C73" s="4">
        <v>2</v>
      </c>
      <c r="D73" s="4">
        <v>3</v>
      </c>
      <c r="E73" s="4">
        <v>1</v>
      </c>
      <c r="F73" s="4">
        <v>2</v>
      </c>
      <c r="G73" s="4">
        <v>3</v>
      </c>
      <c r="H73" s="4">
        <v>4</v>
      </c>
      <c r="I73" s="4">
        <v>5</v>
      </c>
      <c r="J73" s="4">
        <v>6</v>
      </c>
      <c r="K73" s="4" t="s">
        <v>90</v>
      </c>
    </row>
    <row r="74" spans="1:11" ht="12.75">
      <c r="A74" s="49">
        <f>A73</f>
        <v>10</v>
      </c>
      <c r="B74" s="49"/>
      <c r="C74" s="49"/>
      <c r="E74" s="49"/>
      <c r="F74" s="49" t="str">
        <f ca="1">IF(Kruistabel!B74="","",_xlfn.IFERROR(VLOOKUP(Kruistabel!B74&amp;Kruistabel!B75,'h-uitslagen'!A:D,3,FALSE),VLOOKUP(Kruistabel!B75&amp;Kruistabel!B74,'h-uitslagen'!A:D,4,FALSE)))</f>
        <v/>
      </c>
      <c r="G74" s="49" t="str">
        <f ca="1">IF(Kruistabel!B74="","",_xlfn.IFERROR(VLOOKUP(Kruistabel!B74&amp;Kruistabel!B76,'h-uitslagen'!A:D,3,FALSE),VLOOKUP(Kruistabel!B76&amp;Kruistabel!B74,'h-uitslagen'!A:D,4,FALSE)))</f>
        <v/>
      </c>
      <c r="H74" s="49" t="str">
        <f ca="1">IF(Kruistabel!B74="","",_xlfn.IFERROR(VLOOKUP(Kruistabel!B74&amp;Kruistabel!B77,'h-uitslagen'!A:D,3,FALSE),VLOOKUP(Kruistabel!B77&amp;Kruistabel!B74,'h-uitslagen'!A:D,4,FALSE)))</f>
        <v/>
      </c>
      <c r="I74" s="49" t="str">
        <f ca="1">IF(Kruistabel!B74="","",_xlfn.IFERROR(VLOOKUP(Kruistabel!B74&amp;Kruistabel!B78,'h-uitslagen'!A:D,3,FALSE),VLOOKUP(Kruistabel!B78&amp;Kruistabel!B74,'h-uitslagen'!A:D,4,FALSE)))</f>
        <v/>
      </c>
      <c r="J74" s="49" t="str">
        <f ca="1">IF(Kruistabel!B74="","",_xlfn.IFERROR(VLOOKUP(Kruistabel!B74&amp;Kruistabel!B79,'h-uitslagen'!A:D,3,FALSE),VLOOKUP(Kruistabel!B79&amp;Kruistabel!B74,'h-uitslagen'!A:D,4,FALSE)))</f>
        <v/>
      </c>
      <c r="K74" s="49">
        <f aca="true" t="shared" si="9" ref="K74:K79">SUM(E74:J74)</f>
        <v>0</v>
      </c>
    </row>
    <row r="75" spans="1:11" ht="12.75">
      <c r="A75" s="49">
        <f>A74</f>
        <v>10</v>
      </c>
      <c r="B75" s="49"/>
      <c r="C75" s="49"/>
      <c r="E75" s="49" t="str">
        <f ca="1">IF(Kruistabel!B75="","",_xlfn.IFERROR(VLOOKUP(Kruistabel!B75&amp;Kruistabel!B74,'h-uitslagen'!A:D,3,FALSE),VLOOKUP(Kruistabel!B74&amp;Kruistabel!B75,'h-uitslagen'!A:D,4,FALSE)))</f>
        <v/>
      </c>
      <c r="F75" s="19"/>
      <c r="G75" s="49" t="str">
        <f ca="1">IF(Kruistabel!B75="","",_xlfn.IFERROR(VLOOKUP(Kruistabel!B75&amp;Kruistabel!B76,'h-uitslagen'!A:D,3,FALSE),VLOOKUP(Kruistabel!B76&amp;Kruistabel!B75,'h-uitslagen'!A:D,4,FALSE)))</f>
        <v/>
      </c>
      <c r="H75" s="49" t="str">
        <f ca="1">IF(Kruistabel!B75="","",_xlfn.IFERROR(VLOOKUP(Kruistabel!B75&amp;Kruistabel!B77,'h-uitslagen'!A:D,3,FALSE),VLOOKUP(Kruistabel!B77&amp;Kruistabel!B75,'h-uitslagen'!A:D,4,FALSE)))</f>
        <v/>
      </c>
      <c r="I75" s="49" t="str">
        <f ca="1">IF(Kruistabel!B75="","",_xlfn.IFERROR(VLOOKUP(Kruistabel!B75&amp;Kruistabel!B78,'h-uitslagen'!A:D,3,FALSE),VLOOKUP(Kruistabel!B78&amp;Kruistabel!B75,'h-uitslagen'!A:D,4,FALSE)))</f>
        <v/>
      </c>
      <c r="J75" s="49" t="str">
        <f ca="1">IF(Kruistabel!B75="","",_xlfn.IFERROR(VLOOKUP(Kruistabel!B75&amp;Kruistabel!B79,'h-uitslagen'!A:D,3,FALSE),VLOOKUP(Kruistabel!B79&amp;Kruistabel!B75,'h-uitslagen'!A:D,4,FALSE)))</f>
        <v/>
      </c>
      <c r="K75" s="49">
        <f ca="1" t="shared" si="9"/>
        <v>0</v>
      </c>
    </row>
    <row r="76" spans="1:11" ht="12.75">
      <c r="A76" s="49">
        <f>A73</f>
        <v>10</v>
      </c>
      <c r="B76" s="49"/>
      <c r="C76" s="49"/>
      <c r="E76" s="49" t="str">
        <f ca="1">IF(Kruistabel!B76="","",_xlfn.IFERROR(VLOOKUP(Kruistabel!B76&amp;Kruistabel!B74,'h-uitslagen'!A:D,3,FALSE),VLOOKUP(Kruistabel!B74&amp;Kruistabel!B76,'h-uitslagen'!A:D,4,FALSE)))</f>
        <v/>
      </c>
      <c r="F76" s="49" t="str">
        <f ca="1">IF(Kruistabel!B76="","",_xlfn.IFERROR(VLOOKUP(Kruistabel!B76&amp;Kruistabel!B75,'h-uitslagen'!A:D,3,FALSE),VLOOKUP(Kruistabel!B75&amp;Kruistabel!B76,'h-uitslagen'!A:D,4,FALSE)))</f>
        <v/>
      </c>
      <c r="H76" s="49" t="str">
        <f ca="1">IF(Kruistabel!B76="","",_xlfn.IFERROR(VLOOKUP(Kruistabel!B76&amp;Kruistabel!B77,'h-uitslagen'!A:D,3,FALSE),VLOOKUP(Kruistabel!B77&amp;Kruistabel!B76,'h-uitslagen'!A:D,4,FALSE)))</f>
        <v/>
      </c>
      <c r="I76" s="49" t="str">
        <f ca="1">IF(Kruistabel!B76="","",_xlfn.IFERROR(VLOOKUP(Kruistabel!B76&amp;Kruistabel!B78,'h-uitslagen'!A:D,3,FALSE),VLOOKUP(Kruistabel!B78&amp;Kruistabel!B76,'h-uitslagen'!A:D,4,FALSE)))</f>
        <v/>
      </c>
      <c r="J76" s="49" t="str">
        <f ca="1">IF(Kruistabel!B76="","",_xlfn.IFERROR(VLOOKUP(Kruistabel!B76&amp;Kruistabel!B79,'h-uitslagen'!A:D,3,FALSE),VLOOKUP(Kruistabel!B79&amp;Kruistabel!B76,'h-uitslagen'!A:D,4,FALSE)))</f>
        <v/>
      </c>
      <c r="K76" s="49">
        <f ca="1" t="shared" si="9"/>
        <v>0</v>
      </c>
    </row>
    <row r="77" spans="1:11" ht="12.75">
      <c r="A77" s="49">
        <f>A76</f>
        <v>10</v>
      </c>
      <c r="B77" s="49"/>
      <c r="C77" s="49"/>
      <c r="E77" s="49" t="str">
        <f ca="1">IF(Kruistabel!B77="","",_xlfn.IFERROR(VLOOKUP(Kruistabel!B77&amp;Kruistabel!B74,'h-uitslagen'!A:D,3,FALSE),VLOOKUP(Kruistabel!B74&amp;Kruistabel!B77,'h-uitslagen'!A:D,4,FALSE)))</f>
        <v/>
      </c>
      <c r="F77" s="49" t="str">
        <f ca="1">IF(Kruistabel!B77="","",_xlfn.IFERROR(VLOOKUP(Kruistabel!B77&amp;Kruistabel!B75,'h-uitslagen'!A:D,3,FALSE),VLOOKUP(Kruistabel!B75&amp;Kruistabel!B77,'h-uitslagen'!A:D,4,FALSE)))</f>
        <v/>
      </c>
      <c r="G77" s="49" t="str">
        <f ca="1">IF(Kruistabel!B77="","",_xlfn.IFERROR(VLOOKUP(Kruistabel!B77&amp;Kruistabel!B76,'h-uitslagen'!A:D,3,FALSE),VLOOKUP(Kruistabel!B76&amp;Kruistabel!B77,'h-uitslagen'!A:D,4,FALSE)))</f>
        <v/>
      </c>
      <c r="I77" s="49" t="str">
        <f ca="1">IF(Kruistabel!B77="","",_xlfn.IFERROR(VLOOKUP(Kruistabel!B77&amp;Kruistabel!B78,'h-uitslagen'!A:D,3,FALSE),VLOOKUP(Kruistabel!B78&amp;Kruistabel!B77,'h-uitslagen'!A:D,4,FALSE)))</f>
        <v/>
      </c>
      <c r="J77" s="49" t="str">
        <f ca="1">IF(Kruistabel!B77="","",_xlfn.IFERROR(VLOOKUP(Kruistabel!B77&amp;Kruistabel!B79,'h-uitslagen'!A:D,3,FALSE),VLOOKUP(Kruistabel!B79&amp;Kruistabel!B77,'h-uitslagen'!A:D,4,FALSE)))</f>
        <v/>
      </c>
      <c r="K77" s="49">
        <f ca="1" t="shared" si="9"/>
        <v>0</v>
      </c>
    </row>
    <row r="78" spans="1:11" ht="12.75">
      <c r="A78" s="49">
        <f>A75</f>
        <v>10</v>
      </c>
      <c r="B78" s="49"/>
      <c r="C78" s="49"/>
      <c r="E78" s="49" t="str">
        <f ca="1">IF(Kruistabel!B78="","",_xlfn.IFERROR(VLOOKUP(Kruistabel!B78&amp;Kruistabel!B74,'h-uitslagen'!A:D,3,FALSE),VLOOKUP(Kruistabel!B74&amp;Kruistabel!B78,'h-uitslagen'!A:D,4,FALSE)))</f>
        <v/>
      </c>
      <c r="F78" s="49" t="str">
        <f ca="1">IF(Kruistabel!B78="","",_xlfn.IFERROR(VLOOKUP(Kruistabel!B78&amp;Kruistabel!B75,'h-uitslagen'!A:D,3,FALSE),VLOOKUP(Kruistabel!B75&amp;Kruistabel!B78,'h-uitslagen'!A:D,4,FALSE)))</f>
        <v/>
      </c>
      <c r="G78" s="49" t="str">
        <f ca="1">IF(Kruistabel!B78="","",_xlfn.IFERROR(VLOOKUP(Kruistabel!B78&amp;Kruistabel!B76,'h-uitslagen'!A:D,3,FALSE),VLOOKUP(Kruistabel!B76&amp;Kruistabel!B78,'h-uitslagen'!A:D,4,FALSE)))</f>
        <v/>
      </c>
      <c r="H78" s="49" t="str">
        <f ca="1">IF(Kruistabel!B78="","",_xlfn.IFERROR(VLOOKUP(Kruistabel!B78&amp;Kruistabel!B77,'h-uitslagen'!A:D,3,FALSE),VLOOKUP(Kruistabel!B77&amp;Kruistabel!B78,'h-uitslagen'!A:D,4,FALSE)))</f>
        <v/>
      </c>
      <c r="I78" s="49"/>
      <c r="J78" s="49" t="str">
        <f ca="1">IF(Kruistabel!B78="","",_xlfn.IFERROR(VLOOKUP(Kruistabel!B78&amp;Kruistabel!B79,'h-uitslagen'!A:D,3,FALSE),VLOOKUP(Kruistabel!B79&amp;Kruistabel!B78,'h-uitslagen'!A:D,4,FALSE)))</f>
        <v/>
      </c>
      <c r="K78" s="49">
        <f ca="1" t="shared" si="9"/>
        <v>0</v>
      </c>
    </row>
    <row r="79" spans="1:11" ht="12.75">
      <c r="A79" s="49">
        <f>A78</f>
        <v>10</v>
      </c>
      <c r="B79" s="49"/>
      <c r="C79" s="49"/>
      <c r="E79" s="49" t="str">
        <f ca="1">IF(Kruistabel!B79="","",_xlfn.IFERROR(VLOOKUP(Kruistabel!B79&amp;Kruistabel!B74,'h-uitslagen'!A:D,3,FALSE),VLOOKUP(Kruistabel!B74&amp;Kruistabel!B79,'h-uitslagen'!A:D,4,FALSE)))</f>
        <v/>
      </c>
      <c r="F79" s="49" t="str">
        <f ca="1">IF(Kruistabel!B79="","",_xlfn.IFERROR(VLOOKUP(Kruistabel!B79&amp;Kruistabel!B75,'h-uitslagen'!A:D,3,FALSE),VLOOKUP(Kruistabel!B75&amp;Kruistabel!B79,'h-uitslagen'!A:D,4,FALSE)))</f>
        <v/>
      </c>
      <c r="G79" s="49" t="str">
        <f ca="1">IF(Kruistabel!B79="","",_xlfn.IFERROR(VLOOKUP(Kruistabel!B79&amp;Kruistabel!B76,'h-uitslagen'!A:D,3,FALSE),VLOOKUP(Kruistabel!B76&amp;Kruistabel!B79,'h-uitslagen'!A:D,4,FALSE)))</f>
        <v/>
      </c>
      <c r="H79" s="49" t="str">
        <f ca="1">IF(Kruistabel!B79="","",_xlfn.IFERROR(VLOOKUP(Kruistabel!B79&amp;Kruistabel!B77,'h-uitslagen'!A:D,3,FALSE),VLOOKUP(Kruistabel!B77&amp;Kruistabel!B79,'h-uitslagen'!A:D,4,FALSE)))</f>
        <v/>
      </c>
      <c r="I79" s="49" t="str">
        <f ca="1">IF(Kruistabel!B79="","",_xlfn.IFERROR(VLOOKUP(Kruistabel!B79&amp;Kruistabel!B78,'h-uitslagen'!A:D,3,FALSE),VLOOKUP(Kruistabel!B78&amp;Kruistabel!B79,'h-uitslagen'!A:D,4,FALSE)))</f>
        <v/>
      </c>
      <c r="J79" s="49"/>
      <c r="K79" s="49">
        <f ca="1" t="shared" si="9"/>
        <v>0</v>
      </c>
    </row>
    <row r="80" spans="1:11" ht="12.75">
      <c r="A80" s="49"/>
      <c r="B80" s="49"/>
      <c r="C80" s="49"/>
      <c r="E80" s="49"/>
      <c r="F80" s="49"/>
      <c r="I80" s="49"/>
      <c r="J80" s="49"/>
      <c r="K80" s="49"/>
    </row>
    <row r="81" spans="1:11" ht="12.75">
      <c r="A81" s="4">
        <f>A73+1</f>
        <v>11</v>
      </c>
      <c r="B81" s="4">
        <v>1</v>
      </c>
      <c r="C81" s="4">
        <v>2</v>
      </c>
      <c r="D81" s="4">
        <v>3</v>
      </c>
      <c r="E81" s="4">
        <v>1</v>
      </c>
      <c r="F81" s="4">
        <v>2</v>
      </c>
      <c r="G81" s="4">
        <v>3</v>
      </c>
      <c r="H81" s="4">
        <v>4</v>
      </c>
      <c r="I81" s="4">
        <v>5</v>
      </c>
      <c r="J81" s="4">
        <v>6</v>
      </c>
      <c r="K81" s="4" t="s">
        <v>90</v>
      </c>
    </row>
    <row r="82" spans="1:11" ht="12.75">
      <c r="A82" s="49">
        <f>A81</f>
        <v>11</v>
      </c>
      <c r="B82" s="49"/>
      <c r="C82" s="49"/>
      <c r="E82" s="49"/>
      <c r="F82" s="49" t="str">
        <f ca="1">IF(Kruistabel!B82="","",_xlfn.IFERROR(VLOOKUP(Kruistabel!B82&amp;Kruistabel!B83,'h-uitslagen'!A:D,3,FALSE),VLOOKUP(Kruistabel!B83&amp;Kruistabel!B82,'h-uitslagen'!A:D,4,FALSE)))</f>
        <v/>
      </c>
      <c r="G82" s="49" t="str">
        <f ca="1">IF(Kruistabel!B82="","",_xlfn.IFERROR(VLOOKUP(Kruistabel!B82&amp;Kruistabel!B84,'h-uitslagen'!A:D,3,FALSE),VLOOKUP(Kruistabel!B84&amp;Kruistabel!B82,'h-uitslagen'!A:D,4,FALSE)))</f>
        <v/>
      </c>
      <c r="H82" s="49" t="str">
        <f ca="1">IF(Kruistabel!B82="","",_xlfn.IFERROR(VLOOKUP(Kruistabel!B82&amp;Kruistabel!B85,'h-uitslagen'!A:D,3,FALSE),VLOOKUP(Kruistabel!B85&amp;Kruistabel!B82,'h-uitslagen'!A:D,4,FALSE)))</f>
        <v/>
      </c>
      <c r="I82" s="49" t="str">
        <f ca="1">IF(Kruistabel!B82="","",_xlfn.IFERROR(VLOOKUP(Kruistabel!B82&amp;Kruistabel!B86,'h-uitslagen'!A:D,3,FALSE),VLOOKUP(Kruistabel!B86&amp;Kruistabel!B82,'h-uitslagen'!A:D,4,FALSE)))</f>
        <v/>
      </c>
      <c r="J82" s="49" t="str">
        <f ca="1">IF(Kruistabel!B82="","",_xlfn.IFERROR(VLOOKUP(Kruistabel!B82&amp;Kruistabel!B87,'h-uitslagen'!A:D,3,FALSE),VLOOKUP(Kruistabel!B87&amp;Kruistabel!B82,'h-uitslagen'!A:D,4,FALSE)))</f>
        <v/>
      </c>
      <c r="K82" s="49">
        <f aca="true" t="shared" si="10" ref="K82:K87">SUM(E82:J82)</f>
        <v>0</v>
      </c>
    </row>
    <row r="83" spans="1:11" ht="12.75">
      <c r="A83" s="49">
        <f>A82</f>
        <v>11</v>
      </c>
      <c r="B83" s="49"/>
      <c r="C83" s="49"/>
      <c r="E83" s="49" t="str">
        <f ca="1">IF(Kruistabel!B83="","",_xlfn.IFERROR(VLOOKUP(Kruistabel!B83&amp;Kruistabel!B82,'h-uitslagen'!A:D,3,FALSE),VLOOKUP(Kruistabel!B82&amp;Kruistabel!B83,'h-uitslagen'!A:D,4,FALSE)))</f>
        <v/>
      </c>
      <c r="F83" s="19"/>
      <c r="G83" s="49" t="str">
        <f ca="1">IF(Kruistabel!B83="","",_xlfn.IFERROR(VLOOKUP(Kruistabel!B83&amp;Kruistabel!B84,'h-uitslagen'!A:D,3,FALSE),VLOOKUP(Kruistabel!B84&amp;Kruistabel!B83,'h-uitslagen'!A:D,4,FALSE)))</f>
        <v/>
      </c>
      <c r="H83" s="49" t="str">
        <f ca="1">IF(Kruistabel!B83="","",_xlfn.IFERROR(VLOOKUP(Kruistabel!B83&amp;Kruistabel!B85,'h-uitslagen'!A:D,3,FALSE),VLOOKUP(Kruistabel!B85&amp;Kruistabel!B83,'h-uitslagen'!A:D,4,FALSE)))</f>
        <v/>
      </c>
      <c r="I83" s="49" t="str">
        <f ca="1">IF(Kruistabel!B83="","",_xlfn.IFERROR(VLOOKUP(Kruistabel!B83&amp;Kruistabel!B86,'h-uitslagen'!A:D,3,FALSE),VLOOKUP(Kruistabel!B86&amp;Kruistabel!B83,'h-uitslagen'!A:D,4,FALSE)))</f>
        <v/>
      </c>
      <c r="J83" s="49" t="str">
        <f ca="1">IF(Kruistabel!B83="","",_xlfn.IFERROR(VLOOKUP(Kruistabel!B83&amp;Kruistabel!B87,'h-uitslagen'!A:D,3,FALSE),VLOOKUP(Kruistabel!B87&amp;Kruistabel!B83,'h-uitslagen'!A:D,4,FALSE)))</f>
        <v/>
      </c>
      <c r="K83" s="49">
        <f ca="1" t="shared" si="10"/>
        <v>0</v>
      </c>
    </row>
    <row r="84" spans="1:11" ht="12.75">
      <c r="A84" s="49">
        <f>A81</f>
        <v>11</v>
      </c>
      <c r="B84" s="49"/>
      <c r="C84" s="49"/>
      <c r="E84" s="49" t="str">
        <f ca="1">IF(Kruistabel!B84="","",_xlfn.IFERROR(VLOOKUP(Kruistabel!B84&amp;Kruistabel!B82,'h-uitslagen'!A:D,3,FALSE),VLOOKUP(Kruistabel!B82&amp;Kruistabel!B84,'h-uitslagen'!A:D,4,FALSE)))</f>
        <v/>
      </c>
      <c r="F84" s="49" t="str">
        <f ca="1">IF(Kruistabel!B84="","",_xlfn.IFERROR(VLOOKUP(Kruistabel!B84&amp;Kruistabel!B83,'h-uitslagen'!A:D,3,FALSE),VLOOKUP(Kruistabel!B83&amp;Kruistabel!B84,'h-uitslagen'!A:D,4,FALSE)))</f>
        <v/>
      </c>
      <c r="H84" s="49" t="str">
        <f ca="1">IF(Kruistabel!B84="","",_xlfn.IFERROR(VLOOKUP(Kruistabel!B84&amp;Kruistabel!B85,'h-uitslagen'!A:D,3,FALSE),VLOOKUP(Kruistabel!B85&amp;Kruistabel!B84,'h-uitslagen'!A:D,4,FALSE)))</f>
        <v/>
      </c>
      <c r="I84" s="49" t="str">
        <f ca="1">IF(Kruistabel!B84="","",_xlfn.IFERROR(VLOOKUP(Kruistabel!B84&amp;Kruistabel!B86,'h-uitslagen'!A:D,3,FALSE),VLOOKUP(Kruistabel!B86&amp;Kruistabel!B84,'h-uitslagen'!A:D,4,FALSE)))</f>
        <v/>
      </c>
      <c r="J84" s="49" t="str">
        <f ca="1">IF(Kruistabel!B84="","",_xlfn.IFERROR(VLOOKUP(Kruistabel!B84&amp;Kruistabel!B87,'h-uitslagen'!A:D,3,FALSE),VLOOKUP(Kruistabel!B87&amp;Kruistabel!B84,'h-uitslagen'!A:D,4,FALSE)))</f>
        <v/>
      </c>
      <c r="K84" s="49">
        <f ca="1" t="shared" si="10"/>
        <v>0</v>
      </c>
    </row>
    <row r="85" spans="1:11" ht="12.75">
      <c r="A85" s="49">
        <f>A84</f>
        <v>11</v>
      </c>
      <c r="B85" s="49"/>
      <c r="C85" s="49"/>
      <c r="E85" s="49" t="str">
        <f ca="1">IF(Kruistabel!B85="","",_xlfn.IFERROR(VLOOKUP(Kruistabel!B85&amp;Kruistabel!B82,'h-uitslagen'!A:D,3,FALSE),VLOOKUP(Kruistabel!B82&amp;Kruistabel!B85,'h-uitslagen'!A:D,4,FALSE)))</f>
        <v/>
      </c>
      <c r="F85" s="49" t="str">
        <f ca="1">IF(Kruistabel!B85="","",_xlfn.IFERROR(VLOOKUP(Kruistabel!B85&amp;Kruistabel!B83,'h-uitslagen'!A:D,3,FALSE),VLOOKUP(Kruistabel!B83&amp;Kruistabel!B85,'h-uitslagen'!A:D,4,FALSE)))</f>
        <v/>
      </c>
      <c r="G85" s="49" t="str">
        <f ca="1">IF(Kruistabel!B85="","",_xlfn.IFERROR(VLOOKUP(Kruistabel!B85&amp;Kruistabel!B84,'h-uitslagen'!A:D,3,FALSE),VLOOKUP(Kruistabel!B84&amp;Kruistabel!B85,'h-uitslagen'!A:D,4,FALSE)))</f>
        <v/>
      </c>
      <c r="I85" s="49" t="str">
        <f ca="1">IF(Kruistabel!B85="","",_xlfn.IFERROR(VLOOKUP(Kruistabel!B85&amp;Kruistabel!B86,'h-uitslagen'!A:D,3,FALSE),VLOOKUP(Kruistabel!B86&amp;Kruistabel!B85,'h-uitslagen'!A:D,4,FALSE)))</f>
        <v/>
      </c>
      <c r="J85" s="49" t="str">
        <f ca="1">IF(Kruistabel!B85="","",_xlfn.IFERROR(VLOOKUP(Kruistabel!B85&amp;Kruistabel!B87,'h-uitslagen'!A:D,3,FALSE),VLOOKUP(Kruistabel!B87&amp;Kruistabel!B85,'h-uitslagen'!A:D,4,FALSE)))</f>
        <v/>
      </c>
      <c r="K85" s="49">
        <f ca="1" t="shared" si="10"/>
        <v>0</v>
      </c>
    </row>
    <row r="86" spans="1:11" ht="12.75">
      <c r="A86" s="49">
        <f>A83</f>
        <v>11</v>
      </c>
      <c r="B86" s="49"/>
      <c r="C86" s="49"/>
      <c r="E86" s="49" t="str">
        <f ca="1">IF(Kruistabel!B86="","",_xlfn.IFERROR(VLOOKUP(Kruistabel!B86&amp;Kruistabel!B82,'h-uitslagen'!A:D,3,FALSE),VLOOKUP(Kruistabel!B82&amp;Kruistabel!B86,'h-uitslagen'!A:D,4,FALSE)))</f>
        <v/>
      </c>
      <c r="F86" s="49" t="str">
        <f ca="1">IF(Kruistabel!B86="","",_xlfn.IFERROR(VLOOKUP(Kruistabel!B86&amp;Kruistabel!B83,'h-uitslagen'!A:D,3,FALSE),VLOOKUP(Kruistabel!B83&amp;Kruistabel!B86,'h-uitslagen'!A:D,4,FALSE)))</f>
        <v/>
      </c>
      <c r="G86" s="49" t="str">
        <f ca="1">IF(Kruistabel!B86="","",_xlfn.IFERROR(VLOOKUP(Kruistabel!B86&amp;Kruistabel!B84,'h-uitslagen'!A:D,3,FALSE),VLOOKUP(Kruistabel!B84&amp;Kruistabel!B86,'h-uitslagen'!A:D,4,FALSE)))</f>
        <v/>
      </c>
      <c r="H86" s="49" t="str">
        <f ca="1">IF(Kruistabel!B86="","",_xlfn.IFERROR(VLOOKUP(Kruistabel!B86&amp;Kruistabel!B85,'h-uitslagen'!A:D,3,FALSE),VLOOKUP(Kruistabel!B85&amp;Kruistabel!B86,'h-uitslagen'!A:D,4,FALSE)))</f>
        <v/>
      </c>
      <c r="I86" s="49"/>
      <c r="J86" s="49" t="str">
        <f ca="1">IF(Kruistabel!B86="","",_xlfn.IFERROR(VLOOKUP(Kruistabel!B86&amp;Kruistabel!B87,'h-uitslagen'!A:D,3,FALSE),VLOOKUP(Kruistabel!B87&amp;Kruistabel!B86,'h-uitslagen'!A:D,4,FALSE)))</f>
        <v/>
      </c>
      <c r="K86" s="49">
        <f ca="1" t="shared" si="10"/>
        <v>0</v>
      </c>
    </row>
    <row r="87" spans="1:11" ht="12.75">
      <c r="A87" s="49">
        <f>A86</f>
        <v>11</v>
      </c>
      <c r="B87" s="49"/>
      <c r="C87" s="49"/>
      <c r="E87" s="49" t="str">
        <f ca="1">IF(Kruistabel!B87="","",_xlfn.IFERROR(VLOOKUP(Kruistabel!B87&amp;Kruistabel!B82,'h-uitslagen'!A:D,3,FALSE),VLOOKUP(Kruistabel!B82&amp;Kruistabel!B87,'h-uitslagen'!A:D,4,FALSE)))</f>
        <v/>
      </c>
      <c r="F87" s="49" t="str">
        <f ca="1">IF(Kruistabel!B87="","",_xlfn.IFERROR(VLOOKUP(Kruistabel!B87&amp;Kruistabel!B83,'h-uitslagen'!A:D,3,FALSE),VLOOKUP(Kruistabel!B83&amp;Kruistabel!B87,'h-uitslagen'!A:D,4,FALSE)))</f>
        <v/>
      </c>
      <c r="G87" s="49" t="str">
        <f ca="1">IF(Kruistabel!B87="","",_xlfn.IFERROR(VLOOKUP(Kruistabel!B87&amp;Kruistabel!B84,'h-uitslagen'!A:D,3,FALSE),VLOOKUP(Kruistabel!B84&amp;Kruistabel!B87,'h-uitslagen'!A:D,4,FALSE)))</f>
        <v/>
      </c>
      <c r="H87" s="49" t="str">
        <f ca="1">IF(Kruistabel!B87="","",_xlfn.IFERROR(VLOOKUP(Kruistabel!B87&amp;Kruistabel!B85,'h-uitslagen'!A:D,3,FALSE),VLOOKUP(Kruistabel!B85&amp;Kruistabel!B87,'h-uitslagen'!A:D,4,FALSE)))</f>
        <v/>
      </c>
      <c r="I87" s="49" t="str">
        <f ca="1">IF(Kruistabel!B87="","",_xlfn.IFERROR(VLOOKUP(Kruistabel!B87&amp;Kruistabel!B86,'h-uitslagen'!A:D,3,FALSE),VLOOKUP(Kruistabel!B86&amp;Kruistabel!B87,'h-uitslagen'!A:D,4,FALSE)))</f>
        <v/>
      </c>
      <c r="J87" s="49"/>
      <c r="K87" s="49">
        <f ca="1" t="shared" si="10"/>
        <v>0</v>
      </c>
    </row>
    <row r="88" spans="1:11" ht="12.75">
      <c r="A88" s="49"/>
      <c r="B88" s="49"/>
      <c r="C88" s="49"/>
      <c r="E88" s="49"/>
      <c r="F88" s="49"/>
      <c r="I88" s="49"/>
      <c r="J88" s="49"/>
      <c r="K88" s="49"/>
    </row>
    <row r="89" spans="1:11" ht="12.75">
      <c r="A89" s="4">
        <f>A81+1</f>
        <v>12</v>
      </c>
      <c r="B89" s="4">
        <v>1</v>
      </c>
      <c r="C89" s="4">
        <v>2</v>
      </c>
      <c r="D89" s="4">
        <v>3</v>
      </c>
      <c r="E89" s="4">
        <v>1</v>
      </c>
      <c r="F89" s="4">
        <v>2</v>
      </c>
      <c r="G89" s="4">
        <v>3</v>
      </c>
      <c r="H89" s="4">
        <v>4</v>
      </c>
      <c r="I89" s="4">
        <v>5</v>
      </c>
      <c r="J89" s="4">
        <v>6</v>
      </c>
      <c r="K89" s="4" t="s">
        <v>90</v>
      </c>
    </row>
    <row r="90" spans="1:11" ht="12.75">
      <c r="A90" s="49">
        <f>A89</f>
        <v>12</v>
      </c>
      <c r="B90" s="49"/>
      <c r="C90" s="49"/>
      <c r="E90" s="49"/>
      <c r="F90" s="49" t="str">
        <f ca="1">IF(Kruistabel!B90="","",_xlfn.IFERROR(VLOOKUP(Kruistabel!B90&amp;Kruistabel!B91,'h-uitslagen'!A:D,3,FALSE),VLOOKUP(Kruistabel!B91&amp;Kruistabel!B90,'h-uitslagen'!A:D,4,FALSE)))</f>
        <v/>
      </c>
      <c r="G90" s="49" t="str">
        <f ca="1">IF(Kruistabel!B90="","",_xlfn.IFERROR(VLOOKUP(Kruistabel!B90&amp;Kruistabel!B92,'h-uitslagen'!A:D,3,FALSE),VLOOKUP(Kruistabel!B92&amp;Kruistabel!B90,'h-uitslagen'!A:D,4,FALSE)))</f>
        <v/>
      </c>
      <c r="H90" s="49" t="str">
        <f ca="1">IF(Kruistabel!B90="","",_xlfn.IFERROR(VLOOKUP(Kruistabel!B90&amp;Kruistabel!B93,'h-uitslagen'!A:D,3,FALSE),VLOOKUP(Kruistabel!B93&amp;Kruistabel!B90,'h-uitslagen'!A:D,4,FALSE)))</f>
        <v/>
      </c>
      <c r="I90" s="49" t="str">
        <f ca="1">IF(Kruistabel!B90="","",_xlfn.IFERROR(VLOOKUP(Kruistabel!B90&amp;Kruistabel!B94,'h-uitslagen'!A:D,3,FALSE),VLOOKUP(Kruistabel!B94&amp;Kruistabel!B90,'h-uitslagen'!A:D,4,FALSE)))</f>
        <v/>
      </c>
      <c r="J90" s="49" t="str">
        <f ca="1">IF(Kruistabel!B90="","",_xlfn.IFERROR(VLOOKUP(Kruistabel!B90&amp;Kruistabel!B95,'h-uitslagen'!A:D,3,FALSE),VLOOKUP(Kruistabel!B95&amp;Kruistabel!B90,'h-uitslagen'!A:D,4,FALSE)))</f>
        <v/>
      </c>
      <c r="K90" s="49">
        <f aca="true" t="shared" si="11" ref="K90:K95">SUM(E90:J90)</f>
        <v>0</v>
      </c>
    </row>
    <row r="91" spans="1:11" ht="12.75">
      <c r="A91" s="49">
        <f>A90</f>
        <v>12</v>
      </c>
      <c r="B91" s="49"/>
      <c r="C91" s="49"/>
      <c r="E91" s="49" t="str">
        <f ca="1">IF(Kruistabel!B91="","",_xlfn.IFERROR(VLOOKUP(Kruistabel!B91&amp;Kruistabel!B90,'h-uitslagen'!A:D,3,FALSE),VLOOKUP(Kruistabel!B90&amp;Kruistabel!B91,'h-uitslagen'!A:D,4,FALSE)))</f>
        <v/>
      </c>
      <c r="F91" s="19"/>
      <c r="G91" s="49" t="str">
        <f ca="1">IF(Kruistabel!B91="","",_xlfn.IFERROR(VLOOKUP(Kruistabel!B91&amp;Kruistabel!B92,'h-uitslagen'!A:D,3,FALSE),VLOOKUP(Kruistabel!B92&amp;Kruistabel!B91,'h-uitslagen'!A:D,4,FALSE)))</f>
        <v/>
      </c>
      <c r="H91" s="49" t="str">
        <f ca="1">IF(Kruistabel!B91="","",_xlfn.IFERROR(VLOOKUP(Kruistabel!B91&amp;Kruistabel!B93,'h-uitslagen'!A:D,3,FALSE),VLOOKUP(Kruistabel!B93&amp;Kruistabel!B91,'h-uitslagen'!A:D,4,FALSE)))</f>
        <v/>
      </c>
      <c r="I91" s="49" t="str">
        <f ca="1">IF(Kruistabel!B91="","",_xlfn.IFERROR(VLOOKUP(Kruistabel!B91&amp;Kruistabel!B94,'h-uitslagen'!A:D,3,FALSE),VLOOKUP(Kruistabel!B94&amp;Kruistabel!B91,'h-uitslagen'!A:D,4,FALSE)))</f>
        <v/>
      </c>
      <c r="J91" s="49" t="str">
        <f ca="1">IF(Kruistabel!B91="","",_xlfn.IFERROR(VLOOKUP(Kruistabel!B91&amp;Kruistabel!B95,'h-uitslagen'!A:D,3,FALSE),VLOOKUP(Kruistabel!B95&amp;Kruistabel!B91,'h-uitslagen'!A:D,4,FALSE)))</f>
        <v/>
      </c>
      <c r="K91" s="49">
        <f ca="1" t="shared" si="11"/>
        <v>0</v>
      </c>
    </row>
    <row r="92" spans="1:11" ht="12.75">
      <c r="A92" s="49">
        <f>A89</f>
        <v>12</v>
      </c>
      <c r="B92" s="49"/>
      <c r="C92" s="49"/>
      <c r="E92" s="49" t="str">
        <f ca="1">IF(Kruistabel!B92="","",_xlfn.IFERROR(VLOOKUP(Kruistabel!B92&amp;Kruistabel!B90,'h-uitslagen'!A:D,3,FALSE),VLOOKUP(Kruistabel!B90&amp;Kruistabel!B92,'h-uitslagen'!A:D,4,FALSE)))</f>
        <v/>
      </c>
      <c r="F92" s="49" t="str">
        <f ca="1">IF(Kruistabel!B92="","",_xlfn.IFERROR(VLOOKUP(Kruistabel!B92&amp;Kruistabel!B91,'h-uitslagen'!A:D,3,FALSE),VLOOKUP(Kruistabel!B91&amp;Kruistabel!B92,'h-uitslagen'!A:D,4,FALSE)))</f>
        <v/>
      </c>
      <c r="H92" s="49" t="str">
        <f ca="1">IF(Kruistabel!B92="","",_xlfn.IFERROR(VLOOKUP(Kruistabel!B92&amp;Kruistabel!B93,'h-uitslagen'!A:D,3,FALSE),VLOOKUP(Kruistabel!B93&amp;Kruistabel!B92,'h-uitslagen'!A:D,4,FALSE)))</f>
        <v/>
      </c>
      <c r="I92" s="49" t="str">
        <f ca="1">IF(Kruistabel!B92="","",_xlfn.IFERROR(VLOOKUP(Kruistabel!B92&amp;Kruistabel!B94,'h-uitslagen'!A:D,3,FALSE),VLOOKUP(Kruistabel!B94&amp;Kruistabel!B92,'h-uitslagen'!A:D,4,FALSE)))</f>
        <v/>
      </c>
      <c r="J92" s="49" t="str">
        <f ca="1">IF(Kruistabel!B92="","",_xlfn.IFERROR(VLOOKUP(Kruistabel!B92&amp;Kruistabel!B95,'h-uitslagen'!A:D,3,FALSE),VLOOKUP(Kruistabel!B95&amp;Kruistabel!B92,'h-uitslagen'!A:D,4,FALSE)))</f>
        <v/>
      </c>
      <c r="K92" s="49">
        <f ca="1" t="shared" si="11"/>
        <v>0</v>
      </c>
    </row>
    <row r="93" spans="1:11" ht="12.75">
      <c r="A93" s="49">
        <f>A92</f>
        <v>12</v>
      </c>
      <c r="B93" s="49"/>
      <c r="C93" s="49"/>
      <c r="E93" s="49" t="str">
        <f ca="1">IF(Kruistabel!B93="","",_xlfn.IFERROR(VLOOKUP(Kruistabel!B93&amp;Kruistabel!B90,'h-uitslagen'!A:D,3,FALSE),VLOOKUP(Kruistabel!B90&amp;Kruistabel!B93,'h-uitslagen'!A:D,4,FALSE)))</f>
        <v/>
      </c>
      <c r="F93" s="49" t="str">
        <f ca="1">IF(Kruistabel!B93="","",_xlfn.IFERROR(VLOOKUP(Kruistabel!B93&amp;Kruistabel!B91,'h-uitslagen'!A:D,3,FALSE),VLOOKUP(Kruistabel!B91&amp;Kruistabel!B93,'h-uitslagen'!A:D,4,FALSE)))</f>
        <v/>
      </c>
      <c r="G93" s="49" t="str">
        <f ca="1">IF(Kruistabel!B93="","",_xlfn.IFERROR(VLOOKUP(Kruistabel!B93&amp;Kruistabel!B92,'h-uitslagen'!A:D,3,FALSE),VLOOKUP(Kruistabel!B92&amp;Kruistabel!B93,'h-uitslagen'!A:D,4,FALSE)))</f>
        <v/>
      </c>
      <c r="I93" s="49" t="str">
        <f ca="1">IF(Kruistabel!B93="","",_xlfn.IFERROR(VLOOKUP(Kruistabel!B93&amp;Kruistabel!B94,'h-uitslagen'!A:D,3,FALSE),VLOOKUP(Kruistabel!B94&amp;Kruistabel!B93,'h-uitslagen'!A:D,4,FALSE)))</f>
        <v/>
      </c>
      <c r="J93" s="49" t="str">
        <f ca="1">IF(Kruistabel!B93="","",_xlfn.IFERROR(VLOOKUP(Kruistabel!B93&amp;Kruistabel!B95,'h-uitslagen'!A:D,3,FALSE),VLOOKUP(Kruistabel!B95&amp;Kruistabel!B93,'h-uitslagen'!A:D,4,FALSE)))</f>
        <v/>
      </c>
      <c r="K93" s="49">
        <f ca="1" t="shared" si="11"/>
        <v>0</v>
      </c>
    </row>
    <row r="94" spans="1:11" ht="12.75">
      <c r="A94" s="49">
        <f>A91</f>
        <v>12</v>
      </c>
      <c r="B94" s="49"/>
      <c r="C94" s="49"/>
      <c r="E94" s="49" t="str">
        <f ca="1">IF(Kruistabel!B94="","",_xlfn.IFERROR(VLOOKUP(Kruistabel!B94&amp;Kruistabel!B90,'h-uitslagen'!A:D,3,FALSE),VLOOKUP(Kruistabel!B90&amp;Kruistabel!B94,'h-uitslagen'!A:D,4,FALSE)))</f>
        <v/>
      </c>
      <c r="F94" s="49" t="str">
        <f ca="1">IF(Kruistabel!B94="","",_xlfn.IFERROR(VLOOKUP(Kruistabel!B94&amp;Kruistabel!B91,'h-uitslagen'!A:D,3,FALSE),VLOOKUP(Kruistabel!B91&amp;Kruistabel!B94,'h-uitslagen'!A:D,4,FALSE)))</f>
        <v/>
      </c>
      <c r="G94" s="49" t="str">
        <f ca="1">IF(Kruistabel!B94="","",_xlfn.IFERROR(VLOOKUP(Kruistabel!B94&amp;Kruistabel!B92,'h-uitslagen'!A:D,3,FALSE),VLOOKUP(Kruistabel!B92&amp;Kruistabel!B94,'h-uitslagen'!A:D,4,FALSE)))</f>
        <v/>
      </c>
      <c r="H94" s="49" t="str">
        <f ca="1">IF(Kruistabel!B94="","",_xlfn.IFERROR(VLOOKUP(Kruistabel!B94&amp;Kruistabel!B93,'h-uitslagen'!A:D,3,FALSE),VLOOKUP(Kruistabel!B93&amp;Kruistabel!B94,'h-uitslagen'!A:D,4,FALSE)))</f>
        <v/>
      </c>
      <c r="I94" s="49"/>
      <c r="J94" s="49" t="str">
        <f ca="1">IF(Kruistabel!B94="","",_xlfn.IFERROR(VLOOKUP(Kruistabel!B94&amp;Kruistabel!B95,'h-uitslagen'!A:D,3,FALSE),VLOOKUP(Kruistabel!B95&amp;Kruistabel!B94,'h-uitslagen'!A:D,4,FALSE)))</f>
        <v/>
      </c>
      <c r="K94" s="49">
        <f ca="1" t="shared" si="11"/>
        <v>0</v>
      </c>
    </row>
    <row r="95" spans="1:11" ht="12.75">
      <c r="A95" s="49">
        <f>A94</f>
        <v>12</v>
      </c>
      <c r="B95" s="49"/>
      <c r="C95" s="49"/>
      <c r="E95" s="49" t="str">
        <f ca="1">IF(Kruistabel!B95="","",_xlfn.IFERROR(VLOOKUP(Kruistabel!B95&amp;Kruistabel!B90,'h-uitslagen'!A:D,3,FALSE),VLOOKUP(Kruistabel!B90&amp;Kruistabel!B95,'h-uitslagen'!A:D,4,FALSE)))</f>
        <v/>
      </c>
      <c r="F95" s="49" t="str">
        <f ca="1">IF(Kruistabel!B95="","",_xlfn.IFERROR(VLOOKUP(Kruistabel!B95&amp;Kruistabel!B91,'h-uitslagen'!A:D,3,FALSE),VLOOKUP(Kruistabel!B91&amp;Kruistabel!B95,'h-uitslagen'!A:D,4,FALSE)))</f>
        <v/>
      </c>
      <c r="G95" s="49" t="str">
        <f ca="1">IF(Kruistabel!B95="","",_xlfn.IFERROR(VLOOKUP(Kruistabel!B95&amp;Kruistabel!B92,'h-uitslagen'!A:D,3,FALSE),VLOOKUP(Kruistabel!B92&amp;Kruistabel!B95,'h-uitslagen'!A:D,4,FALSE)))</f>
        <v/>
      </c>
      <c r="H95" s="49" t="str">
        <f ca="1">IF(Kruistabel!B95="","",_xlfn.IFERROR(VLOOKUP(Kruistabel!B95&amp;Kruistabel!B93,'h-uitslagen'!A:D,3,FALSE),VLOOKUP(Kruistabel!B93&amp;Kruistabel!B95,'h-uitslagen'!A:D,4,FALSE)))</f>
        <v/>
      </c>
      <c r="I95" s="49" t="str">
        <f ca="1">IF(Kruistabel!B95="","",_xlfn.IFERROR(VLOOKUP(Kruistabel!B95&amp;Kruistabel!B94,'h-uitslagen'!A:D,3,FALSE),VLOOKUP(Kruistabel!B94&amp;Kruistabel!B95,'h-uitslagen'!A:D,4,FALSE)))</f>
        <v/>
      </c>
      <c r="J95" s="49"/>
      <c r="K95" s="49">
        <f ca="1" t="shared" si="11"/>
        <v>0</v>
      </c>
    </row>
    <row r="96" spans="1:11" ht="12.75">
      <c r="A96" s="49"/>
      <c r="B96" s="49"/>
      <c r="C96" s="49"/>
      <c r="E96" s="49"/>
      <c r="F96" s="49"/>
      <c r="I96" s="49"/>
      <c r="J96" s="49"/>
      <c r="K96" s="49"/>
    </row>
    <row r="97" spans="1:11" ht="12.75">
      <c r="A97" s="4">
        <f>A89+1</f>
        <v>13</v>
      </c>
      <c r="B97" s="4">
        <v>1</v>
      </c>
      <c r="C97" s="4">
        <v>2</v>
      </c>
      <c r="D97" s="4">
        <v>3</v>
      </c>
      <c r="E97" s="4">
        <v>1</v>
      </c>
      <c r="F97" s="4">
        <v>2</v>
      </c>
      <c r="G97" s="4">
        <v>3</v>
      </c>
      <c r="H97" s="4">
        <v>4</v>
      </c>
      <c r="I97" s="4">
        <v>5</v>
      </c>
      <c r="J97" s="4">
        <v>6</v>
      </c>
      <c r="K97" s="4" t="s">
        <v>90</v>
      </c>
    </row>
    <row r="98" spans="1:11" ht="12.75">
      <c r="A98" s="49">
        <f>A97</f>
        <v>13</v>
      </c>
      <c r="B98" s="49"/>
      <c r="C98" s="49"/>
      <c r="E98" s="49"/>
      <c r="F98" s="49" t="str">
        <f ca="1">IF(Kruistabel!B98="","",_xlfn.IFERROR(VLOOKUP(Kruistabel!B98&amp;Kruistabel!B99,'h-uitslagen'!A:D,3,FALSE),VLOOKUP(Kruistabel!B99&amp;Kruistabel!B98,'h-uitslagen'!A:D,4,FALSE)))</f>
        <v/>
      </c>
      <c r="G98" s="49" t="str">
        <f ca="1">IF(Kruistabel!B98="","",_xlfn.IFERROR(VLOOKUP(Kruistabel!B98&amp;Kruistabel!B100,'h-uitslagen'!A:D,3,FALSE),VLOOKUP(Kruistabel!B100&amp;Kruistabel!B98,'h-uitslagen'!A:D,4,FALSE)))</f>
        <v/>
      </c>
      <c r="H98" s="49" t="str">
        <f ca="1">IF(Kruistabel!B98="","",_xlfn.IFERROR(VLOOKUP(Kruistabel!B98&amp;Kruistabel!B101,'h-uitslagen'!A:D,3,FALSE),VLOOKUP(Kruistabel!B101&amp;Kruistabel!B98,'h-uitslagen'!A:D,4,FALSE)))</f>
        <v/>
      </c>
      <c r="I98" s="49" t="str">
        <f ca="1">IF(Kruistabel!B98="","",_xlfn.IFERROR(VLOOKUP(Kruistabel!B98&amp;Kruistabel!B102,'h-uitslagen'!A:D,3,FALSE),VLOOKUP(Kruistabel!B102&amp;Kruistabel!B98,'h-uitslagen'!A:D,4,FALSE)))</f>
        <v/>
      </c>
      <c r="J98" s="49" t="str">
        <f ca="1">IF(Kruistabel!B98="","",_xlfn.IFERROR(VLOOKUP(Kruistabel!B98&amp;Kruistabel!B103,'h-uitslagen'!A:D,3,FALSE),VLOOKUP(Kruistabel!B103&amp;Kruistabel!B98,'h-uitslagen'!A:D,4,FALSE)))</f>
        <v/>
      </c>
      <c r="K98" s="49">
        <f aca="true" t="shared" si="12" ref="K98:K103">SUM(E98:J98)</f>
        <v>0</v>
      </c>
    </row>
    <row r="99" spans="1:11" ht="12.75">
      <c r="A99" s="49">
        <f>A98</f>
        <v>13</v>
      </c>
      <c r="B99" s="49"/>
      <c r="C99" s="49"/>
      <c r="E99" s="49" t="str">
        <f ca="1">IF(Kruistabel!B99="","",_xlfn.IFERROR(VLOOKUP(Kruistabel!B99&amp;Kruistabel!B98,'h-uitslagen'!A:D,3,FALSE),VLOOKUP(Kruistabel!B98&amp;Kruistabel!B99,'h-uitslagen'!A:D,4,FALSE)))</f>
        <v/>
      </c>
      <c r="F99" s="19"/>
      <c r="G99" s="49" t="str">
        <f ca="1">IF(Kruistabel!B99="","",_xlfn.IFERROR(VLOOKUP(Kruistabel!B99&amp;Kruistabel!B100,'h-uitslagen'!A:D,3,FALSE),VLOOKUP(Kruistabel!B100&amp;Kruistabel!B99,'h-uitslagen'!A:D,4,FALSE)))</f>
        <v/>
      </c>
      <c r="H99" s="49" t="str">
        <f ca="1">IF(Kruistabel!B99="","",_xlfn.IFERROR(VLOOKUP(Kruistabel!B99&amp;Kruistabel!B101,'h-uitslagen'!A:D,3,FALSE),VLOOKUP(Kruistabel!B101&amp;Kruistabel!B99,'h-uitslagen'!A:D,4,FALSE)))</f>
        <v/>
      </c>
      <c r="I99" s="49" t="str">
        <f ca="1">IF(Kruistabel!B99="","",_xlfn.IFERROR(VLOOKUP(Kruistabel!B99&amp;Kruistabel!B102,'h-uitslagen'!A:D,3,FALSE),VLOOKUP(Kruistabel!B102&amp;Kruistabel!B99,'h-uitslagen'!A:D,4,FALSE)))</f>
        <v/>
      </c>
      <c r="J99" s="49" t="str">
        <f ca="1">IF(Kruistabel!B99="","",_xlfn.IFERROR(VLOOKUP(Kruistabel!B99&amp;Kruistabel!B103,'h-uitslagen'!A:D,3,FALSE),VLOOKUP(Kruistabel!B103&amp;Kruistabel!B99,'h-uitslagen'!A:D,4,FALSE)))</f>
        <v/>
      </c>
      <c r="K99" s="49">
        <f ca="1" t="shared" si="12"/>
        <v>0</v>
      </c>
    </row>
    <row r="100" spans="1:11" ht="12.75">
      <c r="A100" s="49">
        <f>A97</f>
        <v>13</v>
      </c>
      <c r="B100" s="49"/>
      <c r="C100" s="49"/>
      <c r="E100" s="49" t="str">
        <f ca="1">IF(Kruistabel!B100="","",_xlfn.IFERROR(VLOOKUP(Kruistabel!B100&amp;Kruistabel!B98,'h-uitslagen'!A:D,3,FALSE),VLOOKUP(Kruistabel!B98&amp;Kruistabel!B100,'h-uitslagen'!A:D,4,FALSE)))</f>
        <v/>
      </c>
      <c r="F100" s="49" t="str">
        <f ca="1">IF(Kruistabel!B100="","",_xlfn.IFERROR(VLOOKUP(Kruistabel!B100&amp;Kruistabel!B99,'h-uitslagen'!A:D,3,FALSE),VLOOKUP(Kruistabel!B99&amp;Kruistabel!B100,'h-uitslagen'!A:D,4,FALSE)))</f>
        <v/>
      </c>
      <c r="H100" s="49" t="str">
        <f ca="1">IF(Kruistabel!B100="","",_xlfn.IFERROR(VLOOKUP(Kruistabel!B100&amp;Kruistabel!B101,'h-uitslagen'!A:D,3,FALSE),VLOOKUP(Kruistabel!B101&amp;Kruistabel!B100,'h-uitslagen'!A:D,4,FALSE)))</f>
        <v/>
      </c>
      <c r="I100" s="49" t="str">
        <f ca="1">IF(Kruistabel!B100="","",_xlfn.IFERROR(VLOOKUP(Kruistabel!B100&amp;Kruistabel!B102,'h-uitslagen'!A:D,3,FALSE),VLOOKUP(Kruistabel!B102&amp;Kruistabel!B100,'h-uitslagen'!A:D,4,FALSE)))</f>
        <v/>
      </c>
      <c r="J100" s="49" t="str">
        <f ca="1">IF(Kruistabel!B100="","",_xlfn.IFERROR(VLOOKUP(Kruistabel!B100&amp;Kruistabel!B103,'h-uitslagen'!A:D,3,FALSE),VLOOKUP(Kruistabel!B103&amp;Kruistabel!B100,'h-uitslagen'!A:D,4,FALSE)))</f>
        <v/>
      </c>
      <c r="K100" s="49">
        <f ca="1" t="shared" si="12"/>
        <v>0</v>
      </c>
    </row>
    <row r="101" spans="1:11" ht="12.75">
      <c r="A101" s="49">
        <f>A100</f>
        <v>13</v>
      </c>
      <c r="B101" s="49"/>
      <c r="C101" s="49"/>
      <c r="E101" s="49" t="str">
        <f ca="1">IF(Kruistabel!B101="","",_xlfn.IFERROR(VLOOKUP(Kruistabel!B101&amp;Kruistabel!B98,'h-uitslagen'!A:D,3,FALSE),VLOOKUP(Kruistabel!B98&amp;Kruistabel!B101,'h-uitslagen'!A:D,4,FALSE)))</f>
        <v/>
      </c>
      <c r="F101" s="49" t="str">
        <f ca="1">IF(Kruistabel!B101="","",_xlfn.IFERROR(VLOOKUP(Kruistabel!B101&amp;Kruistabel!B99,'h-uitslagen'!A:D,3,FALSE),VLOOKUP(Kruistabel!B99&amp;Kruistabel!B101,'h-uitslagen'!A:D,4,FALSE)))</f>
        <v/>
      </c>
      <c r="G101" s="49" t="str">
        <f ca="1">IF(Kruistabel!B101="","",_xlfn.IFERROR(VLOOKUP(Kruistabel!B101&amp;Kruistabel!B100,'h-uitslagen'!A:D,3,FALSE),VLOOKUP(Kruistabel!B100&amp;Kruistabel!B101,'h-uitslagen'!A:D,4,FALSE)))</f>
        <v/>
      </c>
      <c r="I101" s="49" t="str">
        <f ca="1">IF(Kruistabel!B101="","",_xlfn.IFERROR(VLOOKUP(Kruistabel!B101&amp;Kruistabel!B102,'h-uitslagen'!A:D,3,FALSE),VLOOKUP(Kruistabel!B102&amp;Kruistabel!B101,'h-uitslagen'!A:D,4,FALSE)))</f>
        <v/>
      </c>
      <c r="J101" s="49" t="str">
        <f ca="1">IF(Kruistabel!B101="","",_xlfn.IFERROR(VLOOKUP(Kruistabel!B101&amp;Kruistabel!B103,'h-uitslagen'!A:D,3,FALSE),VLOOKUP(Kruistabel!B103&amp;Kruistabel!B101,'h-uitslagen'!A:D,4,FALSE)))</f>
        <v/>
      </c>
      <c r="K101" s="49">
        <f ca="1" t="shared" si="12"/>
        <v>0</v>
      </c>
    </row>
    <row r="102" spans="1:11" ht="12.75">
      <c r="A102" s="49">
        <f>A99</f>
        <v>13</v>
      </c>
      <c r="B102" s="49"/>
      <c r="C102" s="49"/>
      <c r="E102" s="49" t="str">
        <f ca="1">IF(Kruistabel!B102="","",_xlfn.IFERROR(VLOOKUP(Kruistabel!B102&amp;Kruistabel!B98,'h-uitslagen'!A:D,3,FALSE),VLOOKUP(Kruistabel!B98&amp;Kruistabel!B102,'h-uitslagen'!A:D,4,FALSE)))</f>
        <v/>
      </c>
      <c r="F102" s="49" t="str">
        <f ca="1">IF(Kruistabel!B102="","",_xlfn.IFERROR(VLOOKUP(Kruistabel!B102&amp;Kruistabel!B99,'h-uitslagen'!A:D,3,FALSE),VLOOKUP(Kruistabel!B99&amp;Kruistabel!B102,'h-uitslagen'!A:D,4,FALSE)))</f>
        <v/>
      </c>
      <c r="G102" s="49" t="str">
        <f ca="1">IF(Kruistabel!B102="","",_xlfn.IFERROR(VLOOKUP(Kruistabel!B102&amp;Kruistabel!B100,'h-uitslagen'!A:D,3,FALSE),VLOOKUP(Kruistabel!B100&amp;Kruistabel!B102,'h-uitslagen'!A:D,4,FALSE)))</f>
        <v/>
      </c>
      <c r="H102" s="49" t="str">
        <f ca="1">IF(Kruistabel!B102="","",_xlfn.IFERROR(VLOOKUP(Kruistabel!B102&amp;Kruistabel!B101,'h-uitslagen'!A:D,3,FALSE),VLOOKUP(Kruistabel!B101&amp;Kruistabel!B102,'h-uitslagen'!A:D,4,FALSE)))</f>
        <v/>
      </c>
      <c r="I102" s="49"/>
      <c r="J102" s="49" t="str">
        <f ca="1">IF(Kruistabel!B102="","",_xlfn.IFERROR(VLOOKUP(Kruistabel!B102&amp;Kruistabel!B103,'h-uitslagen'!A:D,3,FALSE),VLOOKUP(Kruistabel!B103&amp;Kruistabel!B102,'h-uitslagen'!A:D,4,FALSE)))</f>
        <v/>
      </c>
      <c r="K102" s="49">
        <f ca="1" t="shared" si="12"/>
        <v>0</v>
      </c>
    </row>
    <row r="103" spans="1:11" ht="12.75">
      <c r="A103" s="49">
        <f>A102</f>
        <v>13</v>
      </c>
      <c r="B103" s="49"/>
      <c r="C103" s="49"/>
      <c r="E103" s="49" t="str">
        <f ca="1">IF(Kruistabel!B103="","",_xlfn.IFERROR(VLOOKUP(Kruistabel!B103&amp;Kruistabel!B98,'h-uitslagen'!A:D,3,FALSE),VLOOKUP(Kruistabel!B98&amp;Kruistabel!B103,'h-uitslagen'!A:D,4,FALSE)))</f>
        <v/>
      </c>
      <c r="F103" s="49" t="str">
        <f ca="1">IF(Kruistabel!B103="","",_xlfn.IFERROR(VLOOKUP(Kruistabel!B103&amp;Kruistabel!B99,'h-uitslagen'!A:D,3,FALSE),VLOOKUP(Kruistabel!B99&amp;Kruistabel!B103,'h-uitslagen'!A:D,4,FALSE)))</f>
        <v/>
      </c>
      <c r="G103" s="49" t="str">
        <f ca="1">IF(Kruistabel!B103="","",_xlfn.IFERROR(VLOOKUP(Kruistabel!B103&amp;Kruistabel!B100,'h-uitslagen'!A:D,3,FALSE),VLOOKUP(Kruistabel!B100&amp;Kruistabel!B103,'h-uitslagen'!A:D,4,FALSE)))</f>
        <v/>
      </c>
      <c r="H103" s="49" t="str">
        <f ca="1">IF(Kruistabel!B103="","",_xlfn.IFERROR(VLOOKUP(Kruistabel!B103&amp;Kruistabel!B101,'h-uitslagen'!A:D,3,FALSE),VLOOKUP(Kruistabel!B101&amp;Kruistabel!B103,'h-uitslagen'!A:D,4,FALSE)))</f>
        <v/>
      </c>
      <c r="I103" s="49" t="str">
        <f ca="1">IF(Kruistabel!B103="","",_xlfn.IFERROR(VLOOKUP(Kruistabel!B103&amp;Kruistabel!B102,'h-uitslagen'!A:D,3,FALSE),VLOOKUP(Kruistabel!B102&amp;Kruistabel!B103,'h-uitslagen'!A:D,4,FALSE)))</f>
        <v/>
      </c>
      <c r="J103" s="49"/>
      <c r="K103" s="49">
        <f ca="1" t="shared" si="12"/>
        <v>0</v>
      </c>
    </row>
    <row r="104" spans="1:11" ht="12.75">
      <c r="A104" s="49"/>
      <c r="B104" s="49"/>
      <c r="C104" s="49"/>
      <c r="E104" s="49"/>
      <c r="F104" s="49"/>
      <c r="I104" s="49"/>
      <c r="J104" s="49"/>
      <c r="K104" s="49"/>
    </row>
    <row r="105" spans="1:11" ht="12.75">
      <c r="A105" s="4">
        <f>A97+1</f>
        <v>14</v>
      </c>
      <c r="B105" s="4">
        <v>1</v>
      </c>
      <c r="C105" s="4">
        <v>2</v>
      </c>
      <c r="D105" s="4">
        <v>3</v>
      </c>
      <c r="E105" s="4">
        <v>1</v>
      </c>
      <c r="F105" s="4">
        <v>2</v>
      </c>
      <c r="G105" s="4">
        <v>3</v>
      </c>
      <c r="H105" s="4">
        <v>4</v>
      </c>
      <c r="I105" s="4">
        <v>5</v>
      </c>
      <c r="J105" s="4">
        <v>6</v>
      </c>
      <c r="K105" s="4" t="s">
        <v>90</v>
      </c>
    </row>
    <row r="106" spans="1:11" ht="12.75">
      <c r="A106" s="49">
        <f>A105</f>
        <v>14</v>
      </c>
      <c r="B106" s="49"/>
      <c r="C106" s="49"/>
      <c r="E106" s="49"/>
      <c r="F106" s="49" t="str">
        <f ca="1">IF(Kruistabel!B106="","",_xlfn.IFERROR(VLOOKUP(Kruistabel!B106&amp;Kruistabel!B107,'h-uitslagen'!A:D,3,FALSE),VLOOKUP(Kruistabel!B107&amp;Kruistabel!B106,'h-uitslagen'!A:D,4,FALSE)))</f>
        <v/>
      </c>
      <c r="G106" s="49" t="str">
        <f ca="1">IF(Kruistabel!B106="","",_xlfn.IFERROR(VLOOKUP(Kruistabel!B106&amp;Kruistabel!B108,'h-uitslagen'!A:D,3,FALSE),VLOOKUP(Kruistabel!B108&amp;Kruistabel!B106,'h-uitslagen'!A:D,4,FALSE)))</f>
        <v/>
      </c>
      <c r="H106" s="49" t="str">
        <f ca="1">IF(Kruistabel!B106="","",_xlfn.IFERROR(VLOOKUP(Kruistabel!B106&amp;Kruistabel!B109,'h-uitslagen'!A:D,3,FALSE),VLOOKUP(Kruistabel!B109&amp;Kruistabel!B106,'h-uitslagen'!A:D,4,FALSE)))</f>
        <v/>
      </c>
      <c r="I106" s="49" t="str">
        <f ca="1">IF(Kruistabel!B106="","",_xlfn.IFERROR(VLOOKUP(Kruistabel!B106&amp;Kruistabel!B110,'h-uitslagen'!A:D,3,FALSE),VLOOKUP(Kruistabel!B110&amp;Kruistabel!B106,'h-uitslagen'!A:D,4,FALSE)))</f>
        <v/>
      </c>
      <c r="J106" s="49" t="str">
        <f ca="1">IF(Kruistabel!B106="","",_xlfn.IFERROR(VLOOKUP(Kruistabel!B106&amp;Kruistabel!B111,'h-uitslagen'!A:D,3,FALSE),VLOOKUP(Kruistabel!B111&amp;Kruistabel!B106,'h-uitslagen'!A:D,4,FALSE)))</f>
        <v/>
      </c>
      <c r="K106" s="49">
        <f aca="true" t="shared" si="13" ref="K106:K111">SUM(E106:J106)</f>
        <v>0</v>
      </c>
    </row>
    <row r="107" spans="1:11" ht="12.75">
      <c r="A107" s="49">
        <f>A106</f>
        <v>14</v>
      </c>
      <c r="B107" s="49"/>
      <c r="C107" s="49"/>
      <c r="E107" s="49" t="str">
        <f ca="1">IF(Kruistabel!B107="","",_xlfn.IFERROR(VLOOKUP(Kruistabel!B107&amp;Kruistabel!B106,'h-uitslagen'!A:D,3,FALSE),VLOOKUP(Kruistabel!B106&amp;Kruistabel!B107,'h-uitslagen'!A:D,4,FALSE)))</f>
        <v/>
      </c>
      <c r="F107" s="19"/>
      <c r="G107" s="49" t="str">
        <f ca="1">IF(Kruistabel!B107="","",_xlfn.IFERROR(VLOOKUP(Kruistabel!B107&amp;Kruistabel!B108,'h-uitslagen'!A:D,3,FALSE),VLOOKUP(Kruistabel!B108&amp;Kruistabel!B107,'h-uitslagen'!A:D,4,FALSE)))</f>
        <v/>
      </c>
      <c r="H107" s="49" t="str">
        <f ca="1">IF(Kruistabel!B107="","",_xlfn.IFERROR(VLOOKUP(Kruistabel!B107&amp;Kruistabel!B109,'h-uitslagen'!A:D,3,FALSE),VLOOKUP(Kruistabel!B109&amp;Kruistabel!B107,'h-uitslagen'!A:D,4,FALSE)))</f>
        <v/>
      </c>
      <c r="I107" s="49" t="str">
        <f ca="1">IF(Kruistabel!B107="","",_xlfn.IFERROR(VLOOKUP(Kruistabel!B107&amp;Kruistabel!B110,'h-uitslagen'!A:D,3,FALSE),VLOOKUP(Kruistabel!B110&amp;Kruistabel!B107,'h-uitslagen'!A:D,4,FALSE)))</f>
        <v/>
      </c>
      <c r="J107" s="49" t="str">
        <f ca="1">IF(Kruistabel!B107="","",_xlfn.IFERROR(VLOOKUP(Kruistabel!B107&amp;Kruistabel!B111,'h-uitslagen'!A:D,3,FALSE),VLOOKUP(Kruistabel!B111&amp;Kruistabel!B107,'h-uitslagen'!A:D,4,FALSE)))</f>
        <v/>
      </c>
      <c r="K107" s="49">
        <f ca="1" t="shared" si="13"/>
        <v>0</v>
      </c>
    </row>
    <row r="108" spans="1:11" ht="12.75">
      <c r="A108" s="49">
        <f>A105</f>
        <v>14</v>
      </c>
      <c r="B108" s="49"/>
      <c r="C108" s="49"/>
      <c r="E108" s="49" t="str">
        <f ca="1">IF(Kruistabel!B108="","",_xlfn.IFERROR(VLOOKUP(Kruistabel!B108&amp;Kruistabel!B106,'h-uitslagen'!A:D,3,FALSE),VLOOKUP(Kruistabel!B106&amp;Kruistabel!B108,'h-uitslagen'!A:D,4,FALSE)))</f>
        <v/>
      </c>
      <c r="F108" s="49" t="str">
        <f ca="1">IF(Kruistabel!B108="","",_xlfn.IFERROR(VLOOKUP(Kruistabel!B108&amp;Kruistabel!B107,'h-uitslagen'!A:D,3,FALSE),VLOOKUP(Kruistabel!B107&amp;Kruistabel!B108,'h-uitslagen'!A:D,4,FALSE)))</f>
        <v/>
      </c>
      <c r="H108" s="49" t="str">
        <f ca="1">IF(Kruistabel!B108="","",_xlfn.IFERROR(VLOOKUP(Kruistabel!B108&amp;Kruistabel!B109,'h-uitslagen'!A:D,3,FALSE),VLOOKUP(Kruistabel!B109&amp;Kruistabel!B108,'h-uitslagen'!A:D,4,FALSE)))</f>
        <v/>
      </c>
      <c r="I108" s="49" t="str">
        <f ca="1">IF(Kruistabel!B108="","",_xlfn.IFERROR(VLOOKUP(Kruistabel!B108&amp;Kruistabel!B110,'h-uitslagen'!A:D,3,FALSE),VLOOKUP(Kruistabel!B110&amp;Kruistabel!B108,'h-uitslagen'!A:D,4,FALSE)))</f>
        <v/>
      </c>
      <c r="J108" s="49" t="str">
        <f ca="1">IF(Kruistabel!B108="","",_xlfn.IFERROR(VLOOKUP(Kruistabel!B108&amp;Kruistabel!B111,'h-uitslagen'!A:D,3,FALSE),VLOOKUP(Kruistabel!B111&amp;Kruistabel!B108,'h-uitslagen'!A:D,4,FALSE)))</f>
        <v/>
      </c>
      <c r="K108" s="49">
        <f ca="1" t="shared" si="13"/>
        <v>0</v>
      </c>
    </row>
    <row r="109" spans="1:11" ht="12.75">
      <c r="A109" s="49">
        <f>A108</f>
        <v>14</v>
      </c>
      <c r="B109" s="49"/>
      <c r="C109" s="49"/>
      <c r="E109" s="49" t="str">
        <f ca="1">IF(Kruistabel!B109="","",_xlfn.IFERROR(VLOOKUP(Kruistabel!B109&amp;Kruistabel!B106,'h-uitslagen'!A:D,3,FALSE),VLOOKUP(Kruistabel!B106&amp;Kruistabel!B109,'h-uitslagen'!A:D,4,FALSE)))</f>
        <v/>
      </c>
      <c r="F109" s="49" t="str">
        <f ca="1">IF(Kruistabel!B109="","",_xlfn.IFERROR(VLOOKUP(Kruistabel!B109&amp;Kruistabel!B107,'h-uitslagen'!A:D,3,FALSE),VLOOKUP(Kruistabel!B107&amp;Kruistabel!B109,'h-uitslagen'!A:D,4,FALSE)))</f>
        <v/>
      </c>
      <c r="G109" s="49" t="str">
        <f ca="1">IF(Kruistabel!B109="","",_xlfn.IFERROR(VLOOKUP(Kruistabel!B109&amp;Kruistabel!B108,'h-uitslagen'!A:D,3,FALSE),VLOOKUP(Kruistabel!B108&amp;Kruistabel!B109,'h-uitslagen'!A:D,4,FALSE)))</f>
        <v/>
      </c>
      <c r="I109" s="49" t="str">
        <f ca="1">IF(Kruistabel!B109="","",_xlfn.IFERROR(VLOOKUP(Kruistabel!B109&amp;Kruistabel!B110,'h-uitslagen'!A:D,3,FALSE),VLOOKUP(Kruistabel!B110&amp;Kruistabel!B109,'h-uitslagen'!A:D,4,FALSE)))</f>
        <v/>
      </c>
      <c r="J109" s="49" t="str">
        <f ca="1">IF(Kruistabel!B109="","",_xlfn.IFERROR(VLOOKUP(Kruistabel!B109&amp;Kruistabel!B111,'h-uitslagen'!A:D,3,FALSE),VLOOKUP(Kruistabel!B111&amp;Kruistabel!B109,'h-uitslagen'!A:D,4,FALSE)))</f>
        <v/>
      </c>
      <c r="K109" s="49">
        <f ca="1" t="shared" si="13"/>
        <v>0</v>
      </c>
    </row>
    <row r="110" spans="1:11" ht="12.75">
      <c r="A110" s="49">
        <f>A107</f>
        <v>14</v>
      </c>
      <c r="B110" s="49"/>
      <c r="C110" s="49"/>
      <c r="E110" s="49" t="str">
        <f ca="1">IF(Kruistabel!B110="","",_xlfn.IFERROR(VLOOKUP(Kruistabel!B110&amp;Kruistabel!B106,'h-uitslagen'!A:D,3,FALSE),VLOOKUP(Kruistabel!B106&amp;Kruistabel!B110,'h-uitslagen'!A:D,4,FALSE)))</f>
        <v/>
      </c>
      <c r="F110" s="49" t="str">
        <f ca="1">IF(Kruistabel!B110="","",_xlfn.IFERROR(VLOOKUP(Kruistabel!B110&amp;Kruistabel!B107,'h-uitslagen'!A:D,3,FALSE),VLOOKUP(Kruistabel!B107&amp;Kruistabel!B110,'h-uitslagen'!A:D,4,FALSE)))</f>
        <v/>
      </c>
      <c r="G110" s="49" t="str">
        <f ca="1">IF(Kruistabel!B110="","",_xlfn.IFERROR(VLOOKUP(Kruistabel!B110&amp;Kruistabel!B108,'h-uitslagen'!A:D,3,FALSE),VLOOKUP(Kruistabel!B108&amp;Kruistabel!B110,'h-uitslagen'!A:D,4,FALSE)))</f>
        <v/>
      </c>
      <c r="H110" s="49" t="str">
        <f ca="1">IF(Kruistabel!B110="","",_xlfn.IFERROR(VLOOKUP(Kruistabel!B110&amp;Kruistabel!B109,'h-uitslagen'!A:D,3,FALSE),VLOOKUP(Kruistabel!B109&amp;Kruistabel!B110,'h-uitslagen'!A:D,4,FALSE)))</f>
        <v/>
      </c>
      <c r="I110" s="49"/>
      <c r="J110" s="49" t="str">
        <f ca="1">IF(Kruistabel!B110="","",_xlfn.IFERROR(VLOOKUP(Kruistabel!B110&amp;Kruistabel!B111,'h-uitslagen'!A:D,3,FALSE),VLOOKUP(Kruistabel!B111&amp;Kruistabel!B110,'h-uitslagen'!A:D,4,FALSE)))</f>
        <v/>
      </c>
      <c r="K110" s="49">
        <f ca="1" t="shared" si="13"/>
        <v>0</v>
      </c>
    </row>
    <row r="111" spans="1:11" ht="12.75">
      <c r="A111" s="49">
        <f>A110</f>
        <v>14</v>
      </c>
      <c r="B111" s="49"/>
      <c r="C111" s="49"/>
      <c r="E111" s="49" t="str">
        <f ca="1">IF(Kruistabel!B111="","",_xlfn.IFERROR(VLOOKUP(Kruistabel!B111&amp;Kruistabel!B106,'h-uitslagen'!A:D,3,FALSE),VLOOKUP(Kruistabel!B106&amp;Kruistabel!B111,'h-uitslagen'!A:D,4,FALSE)))</f>
        <v/>
      </c>
      <c r="F111" s="49" t="str">
        <f ca="1">IF(Kruistabel!B111="","",_xlfn.IFERROR(VLOOKUP(Kruistabel!B111&amp;Kruistabel!B107,'h-uitslagen'!A:D,3,FALSE),VLOOKUP(Kruistabel!B107&amp;Kruistabel!B111,'h-uitslagen'!A:D,4,FALSE)))</f>
        <v/>
      </c>
      <c r="G111" s="49" t="str">
        <f ca="1">IF(Kruistabel!B111="","",_xlfn.IFERROR(VLOOKUP(Kruistabel!B111&amp;Kruistabel!B108,'h-uitslagen'!A:D,3,FALSE),VLOOKUP(Kruistabel!B108&amp;Kruistabel!B111,'h-uitslagen'!A:D,4,FALSE)))</f>
        <v/>
      </c>
      <c r="H111" s="49" t="str">
        <f ca="1">IF(Kruistabel!B111="","",_xlfn.IFERROR(VLOOKUP(Kruistabel!B111&amp;Kruistabel!B109,'h-uitslagen'!A:D,3,FALSE),VLOOKUP(Kruistabel!B109&amp;Kruistabel!B111,'h-uitslagen'!A:D,4,FALSE)))</f>
        <v/>
      </c>
      <c r="I111" s="49" t="str">
        <f ca="1">IF(Kruistabel!B111="","",_xlfn.IFERROR(VLOOKUP(Kruistabel!B111&amp;Kruistabel!B110,'h-uitslagen'!A:D,3,FALSE),VLOOKUP(Kruistabel!B110&amp;Kruistabel!B111,'h-uitslagen'!A:D,4,FALSE)))</f>
        <v/>
      </c>
      <c r="J111" s="49"/>
      <c r="K111" s="49">
        <f ca="1" t="shared" si="13"/>
        <v>0</v>
      </c>
    </row>
    <row r="112" spans="1:11" ht="12.75">
      <c r="A112" s="49"/>
      <c r="B112" s="49"/>
      <c r="C112" s="49"/>
      <c r="E112" s="49"/>
      <c r="F112" s="49"/>
      <c r="I112" s="49"/>
      <c r="J112" s="49"/>
      <c r="K112" s="49"/>
    </row>
    <row r="113" spans="1:11" ht="12.75">
      <c r="A113" s="4">
        <f>A105+1</f>
        <v>15</v>
      </c>
      <c r="B113" s="4">
        <v>1</v>
      </c>
      <c r="C113" s="4">
        <v>2</v>
      </c>
      <c r="D113" s="4">
        <v>3</v>
      </c>
      <c r="E113" s="4">
        <v>1</v>
      </c>
      <c r="F113" s="4">
        <v>2</v>
      </c>
      <c r="G113" s="4">
        <v>3</v>
      </c>
      <c r="H113" s="4">
        <v>4</v>
      </c>
      <c r="I113" s="4">
        <v>5</v>
      </c>
      <c r="J113" s="4">
        <v>6</v>
      </c>
      <c r="K113" s="4" t="s">
        <v>90</v>
      </c>
    </row>
    <row r="114" spans="1:11" ht="12.75">
      <c r="A114" s="49">
        <f>A113</f>
        <v>15</v>
      </c>
      <c r="B114" s="49"/>
      <c r="C114" s="49"/>
      <c r="E114" s="49"/>
      <c r="F114" s="49" t="str">
        <f ca="1">IF(Kruistabel!B114="","",_xlfn.IFERROR(VLOOKUP(Kruistabel!B114&amp;Kruistabel!B115,'h-uitslagen'!A:D,3,FALSE),VLOOKUP(Kruistabel!B115&amp;Kruistabel!B114,'h-uitslagen'!A:D,4,FALSE)))</f>
        <v/>
      </c>
      <c r="G114" s="49" t="str">
        <f ca="1">IF(Kruistabel!B114="","",_xlfn.IFERROR(VLOOKUP(Kruistabel!B114&amp;Kruistabel!B116,'h-uitslagen'!A:D,3,FALSE),VLOOKUP(Kruistabel!B116&amp;Kruistabel!B114,'h-uitslagen'!A:D,4,FALSE)))</f>
        <v/>
      </c>
      <c r="H114" s="49" t="str">
        <f ca="1">IF(Kruistabel!B114="","",_xlfn.IFERROR(VLOOKUP(Kruistabel!B114&amp;Kruistabel!B117,'h-uitslagen'!A:D,3,FALSE),VLOOKUP(Kruistabel!B117&amp;Kruistabel!B114,'h-uitslagen'!A:D,4,FALSE)))</f>
        <v/>
      </c>
      <c r="I114" s="49" t="str">
        <f ca="1">IF(Kruistabel!B114="","",_xlfn.IFERROR(VLOOKUP(Kruistabel!B114&amp;Kruistabel!B118,'h-uitslagen'!A:D,3,FALSE),VLOOKUP(Kruistabel!B118&amp;Kruistabel!B114,'h-uitslagen'!A:D,4,FALSE)))</f>
        <v/>
      </c>
      <c r="J114" s="49" t="str">
        <f ca="1">IF(Kruistabel!B114="","",_xlfn.IFERROR(VLOOKUP(Kruistabel!B114&amp;Kruistabel!B119,'h-uitslagen'!A:D,3,FALSE),VLOOKUP(Kruistabel!B119&amp;Kruistabel!B114,'h-uitslagen'!A:D,4,FALSE)))</f>
        <v/>
      </c>
      <c r="K114" s="49">
        <f aca="true" t="shared" si="14" ref="K114:K119">SUM(E114:J114)</f>
        <v>0</v>
      </c>
    </row>
    <row r="115" spans="1:11" ht="12.75">
      <c r="A115" s="49">
        <f>A114</f>
        <v>15</v>
      </c>
      <c r="B115" s="49"/>
      <c r="C115" s="49"/>
      <c r="E115" s="49" t="str">
        <f ca="1">IF(Kruistabel!B115="","",_xlfn.IFERROR(VLOOKUP(Kruistabel!B115&amp;Kruistabel!B114,'h-uitslagen'!A:D,3,FALSE),VLOOKUP(Kruistabel!B114&amp;Kruistabel!B115,'h-uitslagen'!A:D,4,FALSE)))</f>
        <v/>
      </c>
      <c r="F115" s="19"/>
      <c r="G115" s="49" t="str">
        <f ca="1">IF(Kruistabel!B115="","",_xlfn.IFERROR(VLOOKUP(Kruistabel!B115&amp;Kruistabel!B116,'h-uitslagen'!A:D,3,FALSE),VLOOKUP(Kruistabel!B116&amp;Kruistabel!B115,'h-uitslagen'!A:D,4,FALSE)))</f>
        <v/>
      </c>
      <c r="H115" s="49" t="str">
        <f ca="1">IF(Kruistabel!B115="","",_xlfn.IFERROR(VLOOKUP(Kruistabel!B115&amp;Kruistabel!B117,'h-uitslagen'!A:D,3,FALSE),VLOOKUP(Kruistabel!B117&amp;Kruistabel!B115,'h-uitslagen'!A:D,4,FALSE)))</f>
        <v/>
      </c>
      <c r="I115" s="49" t="str">
        <f ca="1">IF(Kruistabel!B115="","",_xlfn.IFERROR(VLOOKUP(Kruistabel!B115&amp;Kruistabel!B118,'h-uitslagen'!A:D,3,FALSE),VLOOKUP(Kruistabel!B118&amp;Kruistabel!B115,'h-uitslagen'!A:D,4,FALSE)))</f>
        <v/>
      </c>
      <c r="J115" s="49" t="str">
        <f ca="1">IF(Kruistabel!B115="","",_xlfn.IFERROR(VLOOKUP(Kruistabel!B115&amp;Kruistabel!B119,'h-uitslagen'!A:D,3,FALSE),VLOOKUP(Kruistabel!B119&amp;Kruistabel!B115,'h-uitslagen'!A:D,4,FALSE)))</f>
        <v/>
      </c>
      <c r="K115" s="49">
        <f ca="1" t="shared" si="14"/>
        <v>0</v>
      </c>
    </row>
    <row r="116" spans="1:11" ht="12.75">
      <c r="A116" s="49">
        <f>A113</f>
        <v>15</v>
      </c>
      <c r="B116" s="49"/>
      <c r="C116" s="49"/>
      <c r="E116" s="49" t="str">
        <f ca="1">IF(Kruistabel!B116="","",_xlfn.IFERROR(VLOOKUP(Kruistabel!B116&amp;Kruistabel!B114,'h-uitslagen'!A:D,3,FALSE),VLOOKUP(Kruistabel!B114&amp;Kruistabel!B116,'h-uitslagen'!A:D,4,FALSE)))</f>
        <v/>
      </c>
      <c r="F116" s="49" t="str">
        <f ca="1">IF(Kruistabel!B116="","",_xlfn.IFERROR(VLOOKUP(Kruistabel!B116&amp;Kruistabel!B115,'h-uitslagen'!A:D,3,FALSE),VLOOKUP(Kruistabel!B115&amp;Kruistabel!B116,'h-uitslagen'!A:D,4,FALSE)))</f>
        <v/>
      </c>
      <c r="H116" s="49" t="str">
        <f ca="1">IF(Kruistabel!B116="","",_xlfn.IFERROR(VLOOKUP(Kruistabel!B116&amp;Kruistabel!B117,'h-uitslagen'!A:D,3,FALSE),VLOOKUP(Kruistabel!B117&amp;Kruistabel!B116,'h-uitslagen'!A:D,4,FALSE)))</f>
        <v/>
      </c>
      <c r="I116" s="49" t="str">
        <f ca="1">IF(Kruistabel!B116="","",_xlfn.IFERROR(VLOOKUP(Kruistabel!B116&amp;Kruistabel!B118,'h-uitslagen'!A:D,3,FALSE),VLOOKUP(Kruistabel!B118&amp;Kruistabel!B116,'h-uitslagen'!A:D,4,FALSE)))</f>
        <v/>
      </c>
      <c r="J116" s="49" t="str">
        <f ca="1">IF(Kruistabel!B116="","",_xlfn.IFERROR(VLOOKUP(Kruistabel!B116&amp;Kruistabel!B119,'h-uitslagen'!A:D,3,FALSE),VLOOKUP(Kruistabel!B119&amp;Kruistabel!B116,'h-uitslagen'!A:D,4,FALSE)))</f>
        <v/>
      </c>
      <c r="K116" s="49">
        <f ca="1" t="shared" si="14"/>
        <v>0</v>
      </c>
    </row>
    <row r="117" spans="1:11" ht="12.75">
      <c r="A117" s="49">
        <f>A116</f>
        <v>15</v>
      </c>
      <c r="B117" s="49"/>
      <c r="C117" s="49"/>
      <c r="E117" s="49" t="str">
        <f ca="1">IF(Kruistabel!B117="","",_xlfn.IFERROR(VLOOKUP(Kruistabel!B117&amp;Kruistabel!B114,'h-uitslagen'!A:D,3,FALSE),VLOOKUP(Kruistabel!B114&amp;Kruistabel!B117,'h-uitslagen'!A:D,4,FALSE)))</f>
        <v/>
      </c>
      <c r="F117" s="49" t="str">
        <f ca="1">IF(Kruistabel!B117="","",_xlfn.IFERROR(VLOOKUP(Kruistabel!B117&amp;Kruistabel!B115,'h-uitslagen'!A:D,3,FALSE),VLOOKUP(Kruistabel!B115&amp;Kruistabel!B117,'h-uitslagen'!A:D,4,FALSE)))</f>
        <v/>
      </c>
      <c r="G117" s="49" t="str">
        <f ca="1">IF(Kruistabel!B117="","",_xlfn.IFERROR(VLOOKUP(Kruistabel!B117&amp;Kruistabel!B116,'h-uitslagen'!A:D,3,FALSE),VLOOKUP(Kruistabel!B116&amp;Kruistabel!B117,'h-uitslagen'!A:D,4,FALSE)))</f>
        <v/>
      </c>
      <c r="I117" s="49" t="str">
        <f ca="1">IF(Kruistabel!B117="","",_xlfn.IFERROR(VLOOKUP(Kruistabel!B117&amp;Kruistabel!B118,'h-uitslagen'!A:D,3,FALSE),VLOOKUP(Kruistabel!B118&amp;Kruistabel!B117,'h-uitslagen'!A:D,4,FALSE)))</f>
        <v/>
      </c>
      <c r="J117" s="49" t="str">
        <f ca="1">IF(Kruistabel!B117="","",_xlfn.IFERROR(VLOOKUP(Kruistabel!B117&amp;Kruistabel!B119,'h-uitslagen'!A:D,3,FALSE),VLOOKUP(Kruistabel!B119&amp;Kruistabel!B117,'h-uitslagen'!A:D,4,FALSE)))</f>
        <v/>
      </c>
      <c r="K117" s="49">
        <f ca="1" t="shared" si="14"/>
        <v>0</v>
      </c>
    </row>
    <row r="118" spans="1:11" ht="12.75">
      <c r="A118" s="49">
        <f>A115</f>
        <v>15</v>
      </c>
      <c r="B118" s="49"/>
      <c r="C118" s="49"/>
      <c r="E118" s="49" t="str">
        <f ca="1">IF(Kruistabel!B118="","",_xlfn.IFERROR(VLOOKUP(Kruistabel!B118&amp;Kruistabel!B114,'h-uitslagen'!A:D,3,FALSE),VLOOKUP(Kruistabel!B114&amp;Kruistabel!B118,'h-uitslagen'!A:D,4,FALSE)))</f>
        <v/>
      </c>
      <c r="F118" s="49" t="str">
        <f ca="1">IF(Kruistabel!B118="","",_xlfn.IFERROR(VLOOKUP(Kruistabel!B118&amp;Kruistabel!B115,'h-uitslagen'!A:D,3,FALSE),VLOOKUP(Kruistabel!B115&amp;Kruistabel!B118,'h-uitslagen'!A:D,4,FALSE)))</f>
        <v/>
      </c>
      <c r="G118" s="49" t="str">
        <f ca="1">IF(Kruistabel!B118="","",_xlfn.IFERROR(VLOOKUP(Kruistabel!B118&amp;Kruistabel!B116,'h-uitslagen'!A:D,3,FALSE),VLOOKUP(Kruistabel!B116&amp;Kruistabel!B118,'h-uitslagen'!A:D,4,FALSE)))</f>
        <v/>
      </c>
      <c r="H118" s="49" t="str">
        <f ca="1">IF(Kruistabel!B118="","",_xlfn.IFERROR(VLOOKUP(Kruistabel!B118&amp;Kruistabel!B117,'h-uitslagen'!A:D,3,FALSE),VLOOKUP(Kruistabel!B117&amp;Kruistabel!B118,'h-uitslagen'!A:D,4,FALSE)))</f>
        <v/>
      </c>
      <c r="I118" s="49"/>
      <c r="J118" s="49" t="str">
        <f ca="1">IF(Kruistabel!B118="","",_xlfn.IFERROR(VLOOKUP(Kruistabel!B118&amp;Kruistabel!B119,'h-uitslagen'!A:D,3,FALSE),VLOOKUP(Kruistabel!B119&amp;Kruistabel!B118,'h-uitslagen'!A:D,4,FALSE)))</f>
        <v/>
      </c>
      <c r="K118" s="49">
        <f ca="1" t="shared" si="14"/>
        <v>0</v>
      </c>
    </row>
    <row r="119" spans="1:11" ht="12.75">
      <c r="A119" s="49">
        <f>A118</f>
        <v>15</v>
      </c>
      <c r="B119" s="49"/>
      <c r="C119" s="49"/>
      <c r="E119" s="49" t="str">
        <f ca="1">IF(Kruistabel!B119="","",_xlfn.IFERROR(VLOOKUP(Kruistabel!B119&amp;Kruistabel!B114,'h-uitslagen'!A:D,3,FALSE),VLOOKUP(Kruistabel!B114&amp;Kruistabel!B119,'h-uitslagen'!A:D,4,FALSE)))</f>
        <v/>
      </c>
      <c r="F119" s="49" t="str">
        <f ca="1">IF(Kruistabel!B119="","",_xlfn.IFERROR(VLOOKUP(Kruistabel!B119&amp;Kruistabel!B115,'h-uitslagen'!A:D,3,FALSE),VLOOKUP(Kruistabel!B115&amp;Kruistabel!B119,'h-uitslagen'!A:D,4,FALSE)))</f>
        <v/>
      </c>
      <c r="G119" s="49" t="str">
        <f ca="1">IF(Kruistabel!B119="","",_xlfn.IFERROR(VLOOKUP(Kruistabel!B119&amp;Kruistabel!B116,'h-uitslagen'!A:D,3,FALSE),VLOOKUP(Kruistabel!B116&amp;Kruistabel!B119,'h-uitslagen'!A:D,4,FALSE)))</f>
        <v/>
      </c>
      <c r="H119" s="49" t="str">
        <f ca="1">IF(Kruistabel!B119="","",_xlfn.IFERROR(VLOOKUP(Kruistabel!B119&amp;Kruistabel!B117,'h-uitslagen'!A:D,3,FALSE),VLOOKUP(Kruistabel!B117&amp;Kruistabel!B119,'h-uitslagen'!A:D,4,FALSE)))</f>
        <v/>
      </c>
      <c r="I119" s="49" t="str">
        <f ca="1">IF(Kruistabel!B119="","",_xlfn.IFERROR(VLOOKUP(Kruistabel!B119&amp;Kruistabel!B118,'h-uitslagen'!A:D,3,FALSE),VLOOKUP(Kruistabel!B118&amp;Kruistabel!B119,'h-uitslagen'!A:D,4,FALSE)))</f>
        <v/>
      </c>
      <c r="J119" s="49"/>
      <c r="K119" s="49">
        <f ca="1" t="shared" si="14"/>
        <v>0</v>
      </c>
    </row>
    <row r="120" spans="1:11" ht="12.75">
      <c r="A120" s="49"/>
      <c r="B120" s="49"/>
      <c r="C120" s="49"/>
      <c r="E120" s="49"/>
      <c r="F120" s="49"/>
      <c r="I120" s="49"/>
      <c r="J120" s="49"/>
      <c r="K120" s="49"/>
    </row>
    <row r="121" spans="1:11" ht="12.75">
      <c r="A121" s="4">
        <f>A113+1</f>
        <v>16</v>
      </c>
      <c r="B121" s="4">
        <v>1</v>
      </c>
      <c r="C121" s="4">
        <v>2</v>
      </c>
      <c r="D121" s="4">
        <v>3</v>
      </c>
      <c r="E121" s="4">
        <v>1</v>
      </c>
      <c r="F121" s="4">
        <v>2</v>
      </c>
      <c r="G121" s="4">
        <v>3</v>
      </c>
      <c r="H121" s="4">
        <v>4</v>
      </c>
      <c r="I121" s="4">
        <v>5</v>
      </c>
      <c r="J121" s="4">
        <v>6</v>
      </c>
      <c r="K121" s="4" t="s">
        <v>90</v>
      </c>
    </row>
    <row r="122" spans="1:11" ht="12.75">
      <c r="A122" s="49">
        <f>A121</f>
        <v>16</v>
      </c>
      <c r="B122" s="49"/>
      <c r="C122" s="49"/>
      <c r="E122" s="49"/>
      <c r="F122" s="49" t="str">
        <f ca="1">IF(Kruistabel!B122="","",_xlfn.IFERROR(VLOOKUP(Kruistabel!B122&amp;Kruistabel!B123,'h-uitslagen'!A:D,3,FALSE),VLOOKUP(Kruistabel!B123&amp;Kruistabel!B122,'h-uitslagen'!A:D,4,FALSE)))</f>
        <v/>
      </c>
      <c r="G122" s="49" t="str">
        <f ca="1">IF(Kruistabel!B122="","",_xlfn.IFERROR(VLOOKUP(Kruistabel!B122&amp;Kruistabel!B124,'h-uitslagen'!A:D,3,FALSE),VLOOKUP(Kruistabel!B124&amp;Kruistabel!B122,'h-uitslagen'!A:D,4,FALSE)))</f>
        <v/>
      </c>
      <c r="H122" s="49" t="str">
        <f ca="1">IF(Kruistabel!B122="","",_xlfn.IFERROR(VLOOKUP(Kruistabel!B122&amp;Kruistabel!B125,'h-uitslagen'!A:D,3,FALSE),VLOOKUP(Kruistabel!B125&amp;Kruistabel!B122,'h-uitslagen'!A:D,4,FALSE)))</f>
        <v/>
      </c>
      <c r="I122" s="49" t="str">
        <f ca="1">IF(Kruistabel!B122="","",_xlfn.IFERROR(VLOOKUP(Kruistabel!B122&amp;Kruistabel!B126,'h-uitslagen'!A:D,3,FALSE),VLOOKUP(Kruistabel!B126&amp;Kruistabel!B122,'h-uitslagen'!A:D,4,FALSE)))</f>
        <v/>
      </c>
      <c r="J122" s="49" t="str">
        <f ca="1">IF(Kruistabel!B122="","",_xlfn.IFERROR(VLOOKUP(Kruistabel!B122&amp;Kruistabel!B127,'h-uitslagen'!A:D,3,FALSE),VLOOKUP(Kruistabel!B127&amp;Kruistabel!B122,'h-uitslagen'!A:D,4,FALSE)))</f>
        <v/>
      </c>
      <c r="K122" s="49">
        <f aca="true" t="shared" si="15" ref="K122:K127">SUM(E122:J122)</f>
        <v>0</v>
      </c>
    </row>
    <row r="123" spans="1:11" ht="12.75">
      <c r="A123" s="49">
        <f>A122</f>
        <v>16</v>
      </c>
      <c r="B123" s="49"/>
      <c r="C123" s="49"/>
      <c r="E123" s="49" t="str">
        <f ca="1">IF(Kruistabel!B123="","",_xlfn.IFERROR(VLOOKUP(Kruistabel!B123&amp;Kruistabel!B122,'h-uitslagen'!A:D,3,FALSE),VLOOKUP(Kruistabel!B122&amp;Kruistabel!B123,'h-uitslagen'!A:D,4,FALSE)))</f>
        <v/>
      </c>
      <c r="F123" s="19"/>
      <c r="G123" s="49" t="str">
        <f ca="1">IF(Kruistabel!B123="","",_xlfn.IFERROR(VLOOKUP(Kruistabel!B123&amp;Kruistabel!B124,'h-uitslagen'!A:D,3,FALSE),VLOOKUP(Kruistabel!B124&amp;Kruistabel!B123,'h-uitslagen'!A:D,4,FALSE)))</f>
        <v/>
      </c>
      <c r="H123" s="49" t="str">
        <f ca="1">IF(Kruistabel!B123="","",_xlfn.IFERROR(VLOOKUP(Kruistabel!B123&amp;Kruistabel!B125,'h-uitslagen'!A:D,3,FALSE),VLOOKUP(Kruistabel!B125&amp;Kruistabel!B123,'h-uitslagen'!A:D,4,FALSE)))</f>
        <v/>
      </c>
      <c r="I123" s="49" t="str">
        <f ca="1">IF(Kruistabel!B123="","",_xlfn.IFERROR(VLOOKUP(Kruistabel!B123&amp;Kruistabel!B126,'h-uitslagen'!A:D,3,FALSE),VLOOKUP(Kruistabel!B126&amp;Kruistabel!B123,'h-uitslagen'!A:D,4,FALSE)))</f>
        <v/>
      </c>
      <c r="J123" s="49" t="str">
        <f ca="1">IF(Kruistabel!B123="","",_xlfn.IFERROR(VLOOKUP(Kruistabel!B123&amp;Kruistabel!B127,'h-uitslagen'!A:D,3,FALSE),VLOOKUP(Kruistabel!B127&amp;Kruistabel!B123,'h-uitslagen'!A:D,4,FALSE)))</f>
        <v/>
      </c>
      <c r="K123" s="49">
        <f ca="1" t="shared" si="15"/>
        <v>0</v>
      </c>
    </row>
    <row r="124" spans="1:11" ht="12.75">
      <c r="A124" s="49">
        <f>A121</f>
        <v>16</v>
      </c>
      <c r="B124" s="49"/>
      <c r="C124" s="49"/>
      <c r="E124" s="49" t="str">
        <f ca="1">IF(Kruistabel!B124="","",_xlfn.IFERROR(VLOOKUP(Kruistabel!B124&amp;Kruistabel!B122,'h-uitslagen'!A:D,3,FALSE),VLOOKUP(Kruistabel!B122&amp;Kruistabel!B124,'h-uitslagen'!A:D,4,FALSE)))</f>
        <v/>
      </c>
      <c r="F124" s="49" t="str">
        <f ca="1">IF(Kruistabel!B124="","",_xlfn.IFERROR(VLOOKUP(Kruistabel!B124&amp;Kruistabel!B123,'h-uitslagen'!A:D,3,FALSE),VLOOKUP(Kruistabel!B123&amp;Kruistabel!B124,'h-uitslagen'!A:D,4,FALSE)))</f>
        <v/>
      </c>
      <c r="H124" s="49" t="str">
        <f ca="1">IF(Kruistabel!B124="","",_xlfn.IFERROR(VLOOKUP(Kruistabel!B124&amp;Kruistabel!B125,'h-uitslagen'!A:D,3,FALSE),VLOOKUP(Kruistabel!B125&amp;Kruistabel!B124,'h-uitslagen'!A:D,4,FALSE)))</f>
        <v/>
      </c>
      <c r="I124" s="49" t="str">
        <f ca="1">IF(Kruistabel!B124="","",_xlfn.IFERROR(VLOOKUP(Kruistabel!B124&amp;Kruistabel!B126,'h-uitslagen'!A:D,3,FALSE),VLOOKUP(Kruistabel!B126&amp;Kruistabel!B124,'h-uitslagen'!A:D,4,FALSE)))</f>
        <v/>
      </c>
      <c r="J124" s="49" t="str">
        <f ca="1">IF(Kruistabel!B124="","",_xlfn.IFERROR(VLOOKUP(Kruistabel!B124&amp;Kruistabel!B127,'h-uitslagen'!A:D,3,FALSE),VLOOKUP(Kruistabel!B127&amp;Kruistabel!B124,'h-uitslagen'!A:D,4,FALSE)))</f>
        <v/>
      </c>
      <c r="K124" s="49">
        <f ca="1" t="shared" si="15"/>
        <v>0</v>
      </c>
    </row>
    <row r="125" spans="1:11" ht="12.75">
      <c r="A125" s="49">
        <f>A124</f>
        <v>16</v>
      </c>
      <c r="B125" s="49"/>
      <c r="C125" s="49"/>
      <c r="E125" s="49" t="str">
        <f ca="1">IF(Kruistabel!B125="","",_xlfn.IFERROR(VLOOKUP(Kruistabel!B125&amp;Kruistabel!B122,'h-uitslagen'!A:D,3,FALSE),VLOOKUP(Kruistabel!B122&amp;Kruistabel!B125,'h-uitslagen'!A:D,4,FALSE)))</f>
        <v/>
      </c>
      <c r="F125" s="49" t="str">
        <f ca="1">IF(Kruistabel!B125="","",_xlfn.IFERROR(VLOOKUP(Kruistabel!B125&amp;Kruistabel!B123,'h-uitslagen'!A:D,3,FALSE),VLOOKUP(Kruistabel!B123&amp;Kruistabel!B125,'h-uitslagen'!A:D,4,FALSE)))</f>
        <v/>
      </c>
      <c r="G125" s="49" t="str">
        <f ca="1">IF(Kruistabel!B125="","",_xlfn.IFERROR(VLOOKUP(Kruistabel!B125&amp;Kruistabel!B124,'h-uitslagen'!A:D,3,FALSE),VLOOKUP(Kruistabel!B124&amp;Kruistabel!B125,'h-uitslagen'!A:D,4,FALSE)))</f>
        <v/>
      </c>
      <c r="I125" s="49" t="str">
        <f ca="1">IF(Kruistabel!B125="","",_xlfn.IFERROR(VLOOKUP(Kruistabel!B125&amp;Kruistabel!B126,'h-uitslagen'!A:D,3,FALSE),VLOOKUP(Kruistabel!B126&amp;Kruistabel!B125,'h-uitslagen'!A:D,4,FALSE)))</f>
        <v/>
      </c>
      <c r="J125" s="49" t="str">
        <f ca="1">IF(Kruistabel!B125="","",_xlfn.IFERROR(VLOOKUP(Kruistabel!B125&amp;Kruistabel!B127,'h-uitslagen'!A:D,3,FALSE),VLOOKUP(Kruistabel!B127&amp;Kruistabel!B125,'h-uitslagen'!A:D,4,FALSE)))</f>
        <v/>
      </c>
      <c r="K125" s="49">
        <f ca="1" t="shared" si="15"/>
        <v>0</v>
      </c>
    </row>
    <row r="126" spans="1:11" ht="12.75">
      <c r="A126" s="49">
        <f>A123</f>
        <v>16</v>
      </c>
      <c r="B126" s="49"/>
      <c r="C126" s="49"/>
      <c r="E126" s="49" t="str">
        <f ca="1">IF(Kruistabel!B126="","",_xlfn.IFERROR(VLOOKUP(Kruistabel!B126&amp;Kruistabel!B122,'h-uitslagen'!A:D,3,FALSE),VLOOKUP(Kruistabel!B122&amp;Kruistabel!B126,'h-uitslagen'!A:D,4,FALSE)))</f>
        <v/>
      </c>
      <c r="F126" s="49" t="str">
        <f ca="1">IF(Kruistabel!B126="","",_xlfn.IFERROR(VLOOKUP(Kruistabel!B126&amp;Kruistabel!B123,'h-uitslagen'!A:D,3,FALSE),VLOOKUP(Kruistabel!B123&amp;Kruistabel!B126,'h-uitslagen'!A:D,4,FALSE)))</f>
        <v/>
      </c>
      <c r="G126" s="49" t="str">
        <f ca="1">IF(Kruistabel!B126="","",_xlfn.IFERROR(VLOOKUP(Kruistabel!B126&amp;Kruistabel!B124,'h-uitslagen'!A:D,3,FALSE),VLOOKUP(Kruistabel!B124&amp;Kruistabel!B126,'h-uitslagen'!A:D,4,FALSE)))</f>
        <v/>
      </c>
      <c r="H126" s="49" t="str">
        <f ca="1">IF(Kruistabel!B126="","",_xlfn.IFERROR(VLOOKUP(Kruistabel!B126&amp;Kruistabel!B125,'h-uitslagen'!A:D,3,FALSE),VLOOKUP(Kruistabel!B125&amp;Kruistabel!B126,'h-uitslagen'!A:D,4,FALSE)))</f>
        <v/>
      </c>
      <c r="I126" s="49"/>
      <c r="J126" s="49" t="str">
        <f ca="1">IF(Kruistabel!B126="","",_xlfn.IFERROR(VLOOKUP(Kruistabel!B126&amp;Kruistabel!B127,'h-uitslagen'!A:D,3,FALSE),VLOOKUP(Kruistabel!B127&amp;Kruistabel!B126,'h-uitslagen'!A:D,4,FALSE)))</f>
        <v/>
      </c>
      <c r="K126" s="49">
        <f ca="1" t="shared" si="15"/>
        <v>0</v>
      </c>
    </row>
    <row r="127" spans="1:11" ht="12.75">
      <c r="A127" s="49">
        <f>A126</f>
        <v>16</v>
      </c>
      <c r="B127" s="49"/>
      <c r="C127" s="49"/>
      <c r="E127" s="49" t="str">
        <f ca="1">IF(Kruistabel!B127="","",_xlfn.IFERROR(VLOOKUP(Kruistabel!B127&amp;Kruistabel!B122,'h-uitslagen'!A:D,3,FALSE),VLOOKUP(Kruistabel!B122&amp;Kruistabel!B127,'h-uitslagen'!A:D,4,FALSE)))</f>
        <v/>
      </c>
      <c r="F127" s="49" t="str">
        <f ca="1">IF(Kruistabel!B127="","",_xlfn.IFERROR(VLOOKUP(Kruistabel!B127&amp;Kruistabel!B123,'h-uitslagen'!A:D,3,FALSE),VLOOKUP(Kruistabel!B123&amp;Kruistabel!B127,'h-uitslagen'!A:D,4,FALSE)))</f>
        <v/>
      </c>
      <c r="G127" s="49" t="str">
        <f ca="1">IF(Kruistabel!B127="","",_xlfn.IFERROR(VLOOKUP(Kruistabel!B127&amp;Kruistabel!B124,'h-uitslagen'!A:D,3,FALSE),VLOOKUP(Kruistabel!B124&amp;Kruistabel!B127,'h-uitslagen'!A:D,4,FALSE)))</f>
        <v/>
      </c>
      <c r="H127" s="49" t="str">
        <f ca="1">IF(Kruistabel!B127="","",_xlfn.IFERROR(VLOOKUP(Kruistabel!B127&amp;Kruistabel!B125,'h-uitslagen'!A:D,3,FALSE),VLOOKUP(Kruistabel!B125&amp;Kruistabel!B127,'h-uitslagen'!A:D,4,FALSE)))</f>
        <v/>
      </c>
      <c r="I127" s="49" t="str">
        <f ca="1">IF(Kruistabel!B127="","",_xlfn.IFERROR(VLOOKUP(Kruistabel!B127&amp;Kruistabel!B126,'h-uitslagen'!A:D,3,FALSE),VLOOKUP(Kruistabel!B126&amp;Kruistabel!B127,'h-uitslagen'!A:D,4,FALSE)))</f>
        <v/>
      </c>
      <c r="J127" s="49"/>
      <c r="K127" s="49">
        <f ca="1" t="shared" si="15"/>
        <v>0</v>
      </c>
    </row>
    <row r="128" spans="1:11" ht="12.75">
      <c r="A128" s="49"/>
      <c r="B128" s="49"/>
      <c r="C128" s="49"/>
      <c r="E128" s="49"/>
      <c r="F128" s="49"/>
      <c r="I128" s="49"/>
      <c r="J128" s="49"/>
      <c r="K128" s="49"/>
    </row>
    <row r="129" spans="1:11" ht="12.75">
      <c r="A129" s="4">
        <f>A121+1</f>
        <v>17</v>
      </c>
      <c r="B129" s="4">
        <v>1</v>
      </c>
      <c r="C129" s="4">
        <v>2</v>
      </c>
      <c r="D129" s="4">
        <v>3</v>
      </c>
      <c r="E129" s="4">
        <v>1</v>
      </c>
      <c r="F129" s="4">
        <v>2</v>
      </c>
      <c r="G129" s="4">
        <v>3</v>
      </c>
      <c r="H129" s="4">
        <v>4</v>
      </c>
      <c r="I129" s="4">
        <v>5</v>
      </c>
      <c r="J129" s="4">
        <v>6</v>
      </c>
      <c r="K129" s="4" t="s">
        <v>90</v>
      </c>
    </row>
    <row r="130" spans="1:11" ht="12.75">
      <c r="A130" s="49">
        <f>A129</f>
        <v>17</v>
      </c>
      <c r="B130" s="49"/>
      <c r="C130" s="49"/>
      <c r="E130" s="49"/>
      <c r="F130" s="49" t="str">
        <f ca="1">IF(Kruistabel!B130="","",_xlfn.IFERROR(VLOOKUP(Kruistabel!B130&amp;Kruistabel!B131,'h-uitslagen'!A:D,3,FALSE),VLOOKUP(Kruistabel!B131&amp;Kruistabel!B130,'h-uitslagen'!A:D,4,FALSE)))</f>
        <v/>
      </c>
      <c r="G130" s="49" t="str">
        <f ca="1">IF(Kruistabel!B130="","",_xlfn.IFERROR(VLOOKUP(Kruistabel!B130&amp;Kruistabel!B132,'h-uitslagen'!A:D,3,FALSE),VLOOKUP(Kruistabel!B132&amp;Kruistabel!B130,'h-uitslagen'!A:D,4,FALSE)))</f>
        <v/>
      </c>
      <c r="H130" s="49" t="str">
        <f ca="1">IF(Kruistabel!B130="","",_xlfn.IFERROR(VLOOKUP(Kruistabel!B130&amp;Kruistabel!B133,'h-uitslagen'!A:D,3,FALSE),VLOOKUP(Kruistabel!B133&amp;Kruistabel!B130,'h-uitslagen'!A:D,4,FALSE)))</f>
        <v/>
      </c>
      <c r="I130" s="49" t="str">
        <f ca="1">IF(Kruistabel!B130="","",_xlfn.IFERROR(VLOOKUP(Kruistabel!B130&amp;Kruistabel!B134,'h-uitslagen'!A:D,3,FALSE),VLOOKUP(Kruistabel!B134&amp;Kruistabel!B130,'h-uitslagen'!A:D,4,FALSE)))</f>
        <v/>
      </c>
      <c r="J130" s="49" t="str">
        <f ca="1">IF(Kruistabel!B130="","",_xlfn.IFERROR(VLOOKUP(Kruistabel!B130&amp;Kruistabel!B135,'h-uitslagen'!A:D,3,FALSE),VLOOKUP(Kruistabel!B135&amp;Kruistabel!B130,'h-uitslagen'!A:D,4,FALSE)))</f>
        <v/>
      </c>
      <c r="K130" s="49">
        <f aca="true" t="shared" si="16" ref="K130:K135">SUM(E130:J130)</f>
        <v>0</v>
      </c>
    </row>
    <row r="131" spans="1:11" ht="12.75">
      <c r="A131" s="49">
        <f>A130</f>
        <v>17</v>
      </c>
      <c r="B131" s="49"/>
      <c r="C131" s="49"/>
      <c r="E131" s="49" t="str">
        <f ca="1">IF(Kruistabel!B131="","",_xlfn.IFERROR(VLOOKUP(Kruistabel!B131&amp;Kruistabel!B130,'h-uitslagen'!A:D,3,FALSE),VLOOKUP(Kruistabel!B130&amp;Kruistabel!B131,'h-uitslagen'!A:D,4,FALSE)))</f>
        <v/>
      </c>
      <c r="F131" s="19"/>
      <c r="G131" s="49" t="str">
        <f ca="1">IF(Kruistabel!B131="","",_xlfn.IFERROR(VLOOKUP(Kruistabel!B131&amp;Kruistabel!B132,'h-uitslagen'!A:D,3,FALSE),VLOOKUP(Kruistabel!B132&amp;Kruistabel!B131,'h-uitslagen'!A:D,4,FALSE)))</f>
        <v/>
      </c>
      <c r="H131" s="49" t="str">
        <f ca="1">IF(Kruistabel!B131="","",_xlfn.IFERROR(VLOOKUP(Kruistabel!B131&amp;Kruistabel!B133,'h-uitslagen'!A:D,3,FALSE),VLOOKUP(Kruistabel!B133&amp;Kruistabel!B131,'h-uitslagen'!A:D,4,FALSE)))</f>
        <v/>
      </c>
      <c r="I131" s="49" t="str">
        <f ca="1">IF(Kruistabel!B131="","",_xlfn.IFERROR(VLOOKUP(Kruistabel!B131&amp;Kruistabel!B134,'h-uitslagen'!A:D,3,FALSE),VLOOKUP(Kruistabel!B134&amp;Kruistabel!B131,'h-uitslagen'!A:D,4,FALSE)))</f>
        <v/>
      </c>
      <c r="J131" s="49" t="str">
        <f ca="1">IF(Kruistabel!B131="","",_xlfn.IFERROR(VLOOKUP(Kruistabel!B131&amp;Kruistabel!B135,'h-uitslagen'!A:D,3,FALSE),VLOOKUP(Kruistabel!B135&amp;Kruistabel!B131,'h-uitslagen'!A:D,4,FALSE)))</f>
        <v/>
      </c>
      <c r="K131" s="49">
        <f ca="1" t="shared" si="16"/>
        <v>0</v>
      </c>
    </row>
    <row r="132" spans="1:11" ht="12.75">
      <c r="A132" s="49">
        <f>A129</f>
        <v>17</v>
      </c>
      <c r="B132" s="49"/>
      <c r="C132" s="49"/>
      <c r="E132" s="49" t="str">
        <f ca="1">IF(Kruistabel!B132="","",_xlfn.IFERROR(VLOOKUP(Kruistabel!B132&amp;Kruistabel!B130,'h-uitslagen'!A:D,3,FALSE),VLOOKUP(Kruistabel!B130&amp;Kruistabel!B132,'h-uitslagen'!A:D,4,FALSE)))</f>
        <v/>
      </c>
      <c r="F132" s="49" t="str">
        <f ca="1">IF(Kruistabel!B132="","",_xlfn.IFERROR(VLOOKUP(Kruistabel!B132&amp;Kruistabel!B131,'h-uitslagen'!A:D,3,FALSE),VLOOKUP(Kruistabel!B131&amp;Kruistabel!B132,'h-uitslagen'!A:D,4,FALSE)))</f>
        <v/>
      </c>
      <c r="H132" s="49" t="str">
        <f ca="1">IF(Kruistabel!B132="","",_xlfn.IFERROR(VLOOKUP(Kruistabel!B132&amp;Kruistabel!B133,'h-uitslagen'!A:D,3,FALSE),VLOOKUP(Kruistabel!B133&amp;Kruistabel!B132,'h-uitslagen'!A:D,4,FALSE)))</f>
        <v/>
      </c>
      <c r="I132" s="49" t="str">
        <f ca="1">IF(Kruistabel!B132="","",_xlfn.IFERROR(VLOOKUP(Kruistabel!B132&amp;Kruistabel!B134,'h-uitslagen'!A:D,3,FALSE),VLOOKUP(Kruistabel!B134&amp;Kruistabel!B132,'h-uitslagen'!A:D,4,FALSE)))</f>
        <v/>
      </c>
      <c r="J132" s="49" t="str">
        <f ca="1">IF(Kruistabel!B132="","",_xlfn.IFERROR(VLOOKUP(Kruistabel!B132&amp;Kruistabel!B135,'h-uitslagen'!A:D,3,FALSE),VLOOKUP(Kruistabel!B135&amp;Kruistabel!B132,'h-uitslagen'!A:D,4,FALSE)))</f>
        <v/>
      </c>
      <c r="K132" s="49">
        <f ca="1" t="shared" si="16"/>
        <v>0</v>
      </c>
    </row>
    <row r="133" spans="1:11" ht="12.75">
      <c r="A133" s="49">
        <f>A132</f>
        <v>17</v>
      </c>
      <c r="B133" s="49"/>
      <c r="C133" s="49"/>
      <c r="E133" s="49" t="str">
        <f ca="1">IF(Kruistabel!B133="","",_xlfn.IFERROR(VLOOKUP(Kruistabel!B133&amp;Kruistabel!B130,'h-uitslagen'!A:D,3,FALSE),VLOOKUP(Kruistabel!B130&amp;Kruistabel!B133,'h-uitslagen'!A:D,4,FALSE)))</f>
        <v/>
      </c>
      <c r="F133" s="49" t="str">
        <f ca="1">IF(Kruistabel!B133="","",_xlfn.IFERROR(VLOOKUP(Kruistabel!B133&amp;Kruistabel!B131,'h-uitslagen'!A:D,3,FALSE),VLOOKUP(Kruistabel!B131&amp;Kruistabel!B133,'h-uitslagen'!A:D,4,FALSE)))</f>
        <v/>
      </c>
      <c r="G133" s="49" t="str">
        <f ca="1">IF(Kruistabel!B133="","",_xlfn.IFERROR(VLOOKUP(Kruistabel!B133&amp;Kruistabel!B132,'h-uitslagen'!A:D,3,FALSE),VLOOKUP(Kruistabel!B132&amp;Kruistabel!B133,'h-uitslagen'!A:D,4,FALSE)))</f>
        <v/>
      </c>
      <c r="I133" s="49" t="str">
        <f ca="1">IF(Kruistabel!B133="","",_xlfn.IFERROR(VLOOKUP(Kruistabel!B133&amp;Kruistabel!B134,'h-uitslagen'!A:D,3,FALSE),VLOOKUP(Kruistabel!B134&amp;Kruistabel!B133,'h-uitslagen'!A:D,4,FALSE)))</f>
        <v/>
      </c>
      <c r="J133" s="49" t="str">
        <f ca="1">IF(Kruistabel!B133="","",_xlfn.IFERROR(VLOOKUP(Kruistabel!B133&amp;Kruistabel!B135,'h-uitslagen'!A:D,3,FALSE),VLOOKUP(Kruistabel!B135&amp;Kruistabel!B133,'h-uitslagen'!A:D,4,FALSE)))</f>
        <v/>
      </c>
      <c r="K133" s="49">
        <f ca="1" t="shared" si="16"/>
        <v>0</v>
      </c>
    </row>
    <row r="134" spans="1:11" ht="12.75">
      <c r="A134" s="49">
        <f>A131</f>
        <v>17</v>
      </c>
      <c r="B134" s="49"/>
      <c r="C134" s="49"/>
      <c r="E134" s="49" t="str">
        <f ca="1">IF(Kruistabel!B134="","",_xlfn.IFERROR(VLOOKUP(Kruistabel!B134&amp;Kruistabel!B130,'h-uitslagen'!A:D,3,FALSE),VLOOKUP(Kruistabel!B130&amp;Kruistabel!B134,'h-uitslagen'!A:D,4,FALSE)))</f>
        <v/>
      </c>
      <c r="F134" s="49" t="str">
        <f ca="1">IF(Kruistabel!B134="","",_xlfn.IFERROR(VLOOKUP(Kruistabel!B134&amp;Kruistabel!B131,'h-uitslagen'!A:D,3,FALSE),VLOOKUP(Kruistabel!B131&amp;Kruistabel!B134,'h-uitslagen'!A:D,4,FALSE)))</f>
        <v/>
      </c>
      <c r="G134" s="49" t="str">
        <f ca="1">IF(Kruistabel!B134="","",_xlfn.IFERROR(VLOOKUP(Kruistabel!B134&amp;Kruistabel!B132,'h-uitslagen'!A:D,3,FALSE),VLOOKUP(Kruistabel!B132&amp;Kruistabel!B134,'h-uitslagen'!A:D,4,FALSE)))</f>
        <v/>
      </c>
      <c r="H134" s="49" t="str">
        <f ca="1">IF(Kruistabel!B134="","",_xlfn.IFERROR(VLOOKUP(Kruistabel!B134&amp;Kruistabel!B133,'h-uitslagen'!A:D,3,FALSE),VLOOKUP(Kruistabel!B133&amp;Kruistabel!B134,'h-uitslagen'!A:D,4,FALSE)))</f>
        <v/>
      </c>
      <c r="I134" s="49"/>
      <c r="J134" s="49" t="str">
        <f ca="1">IF(Kruistabel!B134="","",_xlfn.IFERROR(VLOOKUP(Kruistabel!B134&amp;Kruistabel!B135,'h-uitslagen'!A:D,3,FALSE),VLOOKUP(Kruistabel!B135&amp;Kruistabel!B134,'h-uitslagen'!A:D,4,FALSE)))</f>
        <v/>
      </c>
      <c r="K134" s="49">
        <f ca="1" t="shared" si="16"/>
        <v>0</v>
      </c>
    </row>
    <row r="135" spans="1:11" ht="12.75">
      <c r="A135" s="49">
        <f>A134</f>
        <v>17</v>
      </c>
      <c r="B135" s="49"/>
      <c r="C135" s="49"/>
      <c r="E135" s="49" t="str">
        <f ca="1">IF(Kruistabel!B135="","",_xlfn.IFERROR(VLOOKUP(Kruistabel!B135&amp;Kruistabel!B130,'h-uitslagen'!A:D,3,FALSE),VLOOKUP(Kruistabel!B130&amp;Kruistabel!B135,'h-uitslagen'!A:D,4,FALSE)))</f>
        <v/>
      </c>
      <c r="F135" s="49" t="str">
        <f ca="1">IF(Kruistabel!B135="","",_xlfn.IFERROR(VLOOKUP(Kruistabel!B135&amp;Kruistabel!B131,'h-uitslagen'!A:D,3,FALSE),VLOOKUP(Kruistabel!B131&amp;Kruistabel!B135,'h-uitslagen'!A:D,4,FALSE)))</f>
        <v/>
      </c>
      <c r="G135" s="49" t="str">
        <f ca="1">IF(Kruistabel!B135="","",_xlfn.IFERROR(VLOOKUP(Kruistabel!B135&amp;Kruistabel!B132,'h-uitslagen'!A:D,3,FALSE),VLOOKUP(Kruistabel!B132&amp;Kruistabel!B135,'h-uitslagen'!A:D,4,FALSE)))</f>
        <v/>
      </c>
      <c r="H135" s="49" t="str">
        <f ca="1">IF(Kruistabel!B135="","",_xlfn.IFERROR(VLOOKUP(Kruistabel!B135&amp;Kruistabel!B133,'h-uitslagen'!A:D,3,FALSE),VLOOKUP(Kruistabel!B133&amp;Kruistabel!B135,'h-uitslagen'!A:D,4,FALSE)))</f>
        <v/>
      </c>
      <c r="I135" s="49" t="str">
        <f ca="1">IF(Kruistabel!B135="","",_xlfn.IFERROR(VLOOKUP(Kruistabel!B135&amp;Kruistabel!B134,'h-uitslagen'!A:D,3,FALSE),VLOOKUP(Kruistabel!B134&amp;Kruistabel!B135,'h-uitslagen'!A:D,4,FALSE)))</f>
        <v/>
      </c>
      <c r="J135" s="49"/>
      <c r="K135" s="49">
        <f ca="1" t="shared" si="16"/>
        <v>0</v>
      </c>
    </row>
    <row r="136" spans="1:11" ht="12.75">
      <c r="A136" s="49"/>
      <c r="B136" s="49"/>
      <c r="C136" s="49"/>
      <c r="E136" s="49"/>
      <c r="F136" s="49"/>
      <c r="I136" s="49"/>
      <c r="J136" s="49"/>
      <c r="K136" s="49"/>
    </row>
    <row r="137" spans="1:11" ht="12.75">
      <c r="A137" s="4">
        <f>A129+1</f>
        <v>18</v>
      </c>
      <c r="B137" s="4">
        <v>1</v>
      </c>
      <c r="C137" s="4">
        <v>2</v>
      </c>
      <c r="D137" s="4">
        <v>3</v>
      </c>
      <c r="E137" s="4">
        <v>1</v>
      </c>
      <c r="F137" s="4">
        <v>2</v>
      </c>
      <c r="G137" s="4">
        <v>3</v>
      </c>
      <c r="H137" s="4">
        <v>4</v>
      </c>
      <c r="I137" s="4">
        <v>5</v>
      </c>
      <c r="J137" s="4">
        <v>6</v>
      </c>
      <c r="K137" s="4" t="s">
        <v>90</v>
      </c>
    </row>
    <row r="138" spans="1:11" ht="12.75">
      <c r="A138" s="49">
        <f>A137</f>
        <v>18</v>
      </c>
      <c r="B138" s="49"/>
      <c r="C138" s="49"/>
      <c r="E138" s="49"/>
      <c r="F138" s="49" t="str">
        <f ca="1">IF(Kruistabel!B138="","",_xlfn.IFERROR(VLOOKUP(Kruistabel!B138&amp;Kruistabel!B139,'h-uitslagen'!A:D,3,FALSE),VLOOKUP(Kruistabel!B139&amp;Kruistabel!B138,'h-uitslagen'!A:D,4,FALSE)))</f>
        <v/>
      </c>
      <c r="G138" s="49" t="str">
        <f ca="1">IF(Kruistabel!B138="","",_xlfn.IFERROR(VLOOKUP(Kruistabel!B138&amp;Kruistabel!B140,'h-uitslagen'!A:D,3,FALSE),VLOOKUP(Kruistabel!B140&amp;Kruistabel!B138,'h-uitslagen'!A:D,4,FALSE)))</f>
        <v/>
      </c>
      <c r="H138" s="49" t="str">
        <f ca="1">IF(Kruistabel!B138="","",_xlfn.IFERROR(VLOOKUP(Kruistabel!B138&amp;Kruistabel!B141,'h-uitslagen'!A:D,3,FALSE),VLOOKUP(Kruistabel!B141&amp;Kruistabel!B138,'h-uitslagen'!A:D,4,FALSE)))</f>
        <v/>
      </c>
      <c r="I138" s="49" t="str">
        <f ca="1">IF(Kruistabel!B138="","",_xlfn.IFERROR(VLOOKUP(Kruistabel!B138&amp;Kruistabel!B142,'h-uitslagen'!A:D,3,FALSE),VLOOKUP(Kruistabel!B142&amp;Kruistabel!B138,'h-uitslagen'!A:D,4,FALSE)))</f>
        <v/>
      </c>
      <c r="J138" s="49" t="str">
        <f ca="1">IF(Kruistabel!B138="","",_xlfn.IFERROR(VLOOKUP(Kruistabel!B138&amp;Kruistabel!B143,'h-uitslagen'!A:D,3,FALSE),VLOOKUP(Kruistabel!B143&amp;Kruistabel!B138,'h-uitslagen'!A:D,4,FALSE)))</f>
        <v/>
      </c>
      <c r="K138" s="49">
        <f aca="true" t="shared" si="17" ref="K138:K143">SUM(E138:J138)</f>
        <v>0</v>
      </c>
    </row>
    <row r="139" spans="1:11" ht="12.75">
      <c r="A139" s="49">
        <f>A138</f>
        <v>18</v>
      </c>
      <c r="B139" s="49"/>
      <c r="C139" s="49"/>
      <c r="E139" s="49" t="str">
        <f ca="1">IF(Kruistabel!B139="","",_xlfn.IFERROR(VLOOKUP(Kruistabel!B139&amp;Kruistabel!B138,'h-uitslagen'!A:D,3,FALSE),VLOOKUP(Kruistabel!B138&amp;Kruistabel!B139,'h-uitslagen'!A:D,4,FALSE)))</f>
        <v/>
      </c>
      <c r="F139" s="19"/>
      <c r="G139" s="49" t="str">
        <f ca="1">IF(Kruistabel!B139="","",_xlfn.IFERROR(VLOOKUP(Kruistabel!B139&amp;Kruistabel!B140,'h-uitslagen'!A:D,3,FALSE),VLOOKUP(Kruistabel!B140&amp;Kruistabel!B139,'h-uitslagen'!A:D,4,FALSE)))</f>
        <v/>
      </c>
      <c r="H139" s="49" t="str">
        <f ca="1">IF(Kruistabel!B139="","",_xlfn.IFERROR(VLOOKUP(Kruistabel!B139&amp;Kruistabel!B141,'h-uitslagen'!A:D,3,FALSE),VLOOKUP(Kruistabel!B141&amp;Kruistabel!B139,'h-uitslagen'!A:D,4,FALSE)))</f>
        <v/>
      </c>
      <c r="I139" s="49" t="str">
        <f ca="1">IF(Kruistabel!B139="","",_xlfn.IFERROR(VLOOKUP(Kruistabel!B139&amp;Kruistabel!B142,'h-uitslagen'!A:D,3,FALSE),VLOOKUP(Kruistabel!B142&amp;Kruistabel!B139,'h-uitslagen'!A:D,4,FALSE)))</f>
        <v/>
      </c>
      <c r="J139" s="49" t="str">
        <f ca="1">IF(Kruistabel!B139="","",_xlfn.IFERROR(VLOOKUP(Kruistabel!B139&amp;Kruistabel!B143,'h-uitslagen'!A:D,3,FALSE),VLOOKUP(Kruistabel!B143&amp;Kruistabel!B139,'h-uitslagen'!A:D,4,FALSE)))</f>
        <v/>
      </c>
      <c r="K139" s="49">
        <f ca="1" t="shared" si="17"/>
        <v>0</v>
      </c>
    </row>
    <row r="140" spans="1:11" ht="12.75">
      <c r="A140" s="49">
        <f>A137</f>
        <v>18</v>
      </c>
      <c r="B140" s="49"/>
      <c r="C140" s="49"/>
      <c r="E140" s="49" t="str">
        <f ca="1">IF(Kruistabel!B140="","",_xlfn.IFERROR(VLOOKUP(Kruistabel!B140&amp;Kruistabel!B138,'h-uitslagen'!A:D,3,FALSE),VLOOKUP(Kruistabel!B138&amp;Kruistabel!B140,'h-uitslagen'!A:D,4,FALSE)))</f>
        <v/>
      </c>
      <c r="F140" s="49" t="str">
        <f ca="1">IF(Kruistabel!B140="","",_xlfn.IFERROR(VLOOKUP(Kruistabel!B140&amp;Kruistabel!B139,'h-uitslagen'!A:D,3,FALSE),VLOOKUP(Kruistabel!B139&amp;Kruistabel!B140,'h-uitslagen'!A:D,4,FALSE)))</f>
        <v/>
      </c>
      <c r="H140" s="49" t="str">
        <f ca="1">IF(Kruistabel!B140="","",_xlfn.IFERROR(VLOOKUP(Kruistabel!B140&amp;Kruistabel!B141,'h-uitslagen'!A:D,3,FALSE),VLOOKUP(Kruistabel!B141&amp;Kruistabel!B140,'h-uitslagen'!A:D,4,FALSE)))</f>
        <v/>
      </c>
      <c r="I140" s="49" t="str">
        <f ca="1">IF(Kruistabel!B140="","",_xlfn.IFERROR(VLOOKUP(Kruistabel!B140&amp;Kruistabel!B142,'h-uitslagen'!A:D,3,FALSE),VLOOKUP(Kruistabel!B142&amp;Kruistabel!B140,'h-uitslagen'!A:D,4,FALSE)))</f>
        <v/>
      </c>
      <c r="J140" s="49" t="str">
        <f ca="1">IF(Kruistabel!B140="","",_xlfn.IFERROR(VLOOKUP(Kruistabel!B140&amp;Kruistabel!B143,'h-uitslagen'!A:D,3,FALSE),VLOOKUP(Kruistabel!B143&amp;Kruistabel!B140,'h-uitslagen'!A:D,4,FALSE)))</f>
        <v/>
      </c>
      <c r="K140" s="49">
        <f ca="1" t="shared" si="17"/>
        <v>0</v>
      </c>
    </row>
    <row r="141" spans="1:11" ht="12.75">
      <c r="A141" s="49">
        <f>A140</f>
        <v>18</v>
      </c>
      <c r="B141" s="49"/>
      <c r="C141" s="49"/>
      <c r="E141" s="49" t="str">
        <f ca="1">IF(Kruistabel!B141="","",_xlfn.IFERROR(VLOOKUP(Kruistabel!B141&amp;Kruistabel!B138,'h-uitslagen'!A:D,3,FALSE),VLOOKUP(Kruistabel!B138&amp;Kruistabel!B141,'h-uitslagen'!A:D,4,FALSE)))</f>
        <v/>
      </c>
      <c r="F141" s="49" t="str">
        <f ca="1">IF(Kruistabel!B141="","",_xlfn.IFERROR(VLOOKUP(Kruistabel!B141&amp;Kruistabel!B139,'h-uitslagen'!A:D,3,FALSE),VLOOKUP(Kruistabel!B139&amp;Kruistabel!B141,'h-uitslagen'!A:D,4,FALSE)))</f>
        <v/>
      </c>
      <c r="G141" s="49" t="str">
        <f ca="1">IF(Kruistabel!B141="","",_xlfn.IFERROR(VLOOKUP(Kruistabel!B141&amp;Kruistabel!B140,'h-uitslagen'!A:D,3,FALSE),VLOOKUP(Kruistabel!B140&amp;Kruistabel!B141,'h-uitslagen'!A:D,4,FALSE)))</f>
        <v/>
      </c>
      <c r="I141" s="49" t="str">
        <f ca="1">IF(Kruistabel!B141="","",_xlfn.IFERROR(VLOOKUP(Kruistabel!B141&amp;Kruistabel!B142,'h-uitslagen'!A:D,3,FALSE),VLOOKUP(Kruistabel!B142&amp;Kruistabel!B141,'h-uitslagen'!A:D,4,FALSE)))</f>
        <v/>
      </c>
      <c r="J141" s="49" t="str">
        <f ca="1">IF(Kruistabel!B141="","",_xlfn.IFERROR(VLOOKUP(Kruistabel!B141&amp;Kruistabel!B143,'h-uitslagen'!A:D,3,FALSE),VLOOKUP(Kruistabel!B143&amp;Kruistabel!B141,'h-uitslagen'!A:D,4,FALSE)))</f>
        <v/>
      </c>
      <c r="K141" s="49">
        <f ca="1" t="shared" si="17"/>
        <v>0</v>
      </c>
    </row>
    <row r="142" spans="1:11" ht="12.75">
      <c r="A142" s="49">
        <f>A139</f>
        <v>18</v>
      </c>
      <c r="B142" s="49"/>
      <c r="C142" s="49"/>
      <c r="E142" s="49" t="str">
        <f ca="1">IF(Kruistabel!B142="","",_xlfn.IFERROR(VLOOKUP(Kruistabel!B142&amp;Kruistabel!B138,'h-uitslagen'!A:D,3,FALSE),VLOOKUP(Kruistabel!B138&amp;Kruistabel!B142,'h-uitslagen'!A:D,4,FALSE)))</f>
        <v/>
      </c>
      <c r="F142" s="49" t="str">
        <f ca="1">IF(Kruistabel!B142="","",_xlfn.IFERROR(VLOOKUP(Kruistabel!B142&amp;Kruistabel!B139,'h-uitslagen'!A:D,3,FALSE),VLOOKUP(Kruistabel!B139&amp;Kruistabel!B142,'h-uitslagen'!A:D,4,FALSE)))</f>
        <v/>
      </c>
      <c r="G142" s="49" t="str">
        <f ca="1">IF(Kruistabel!B142="","",_xlfn.IFERROR(VLOOKUP(Kruistabel!B142&amp;Kruistabel!B140,'h-uitslagen'!A:D,3,FALSE),VLOOKUP(Kruistabel!B140&amp;Kruistabel!B142,'h-uitslagen'!A:D,4,FALSE)))</f>
        <v/>
      </c>
      <c r="H142" s="49" t="str">
        <f ca="1">IF(Kruistabel!B142="","",_xlfn.IFERROR(VLOOKUP(Kruistabel!B142&amp;Kruistabel!B141,'h-uitslagen'!A:D,3,FALSE),VLOOKUP(Kruistabel!B141&amp;Kruistabel!B142,'h-uitslagen'!A:D,4,FALSE)))</f>
        <v/>
      </c>
      <c r="I142" s="49"/>
      <c r="J142" s="49" t="str">
        <f ca="1">IF(Kruistabel!B142="","",_xlfn.IFERROR(VLOOKUP(Kruistabel!B142&amp;Kruistabel!B143,'h-uitslagen'!A:D,3,FALSE),VLOOKUP(Kruistabel!B143&amp;Kruistabel!B142,'h-uitslagen'!A:D,4,FALSE)))</f>
        <v/>
      </c>
      <c r="K142" s="49">
        <f ca="1" t="shared" si="17"/>
        <v>0</v>
      </c>
    </row>
    <row r="143" spans="1:11" ht="12.75">
      <c r="A143" s="49">
        <f>A142</f>
        <v>18</v>
      </c>
      <c r="B143" s="49"/>
      <c r="C143" s="49"/>
      <c r="E143" s="49" t="str">
        <f ca="1">IF(Kruistabel!B143="","",_xlfn.IFERROR(VLOOKUP(Kruistabel!B143&amp;Kruistabel!B138,'h-uitslagen'!A:D,3,FALSE),VLOOKUP(Kruistabel!B138&amp;Kruistabel!B143,'h-uitslagen'!A:D,4,FALSE)))</f>
        <v/>
      </c>
      <c r="F143" s="49" t="str">
        <f ca="1">IF(Kruistabel!B143="","",_xlfn.IFERROR(VLOOKUP(Kruistabel!B143&amp;Kruistabel!B139,'h-uitslagen'!A:D,3,FALSE),VLOOKUP(Kruistabel!B139&amp;Kruistabel!B143,'h-uitslagen'!A:D,4,FALSE)))</f>
        <v/>
      </c>
      <c r="G143" s="49" t="str">
        <f ca="1">IF(Kruistabel!B143="","",_xlfn.IFERROR(VLOOKUP(Kruistabel!B143&amp;Kruistabel!B140,'h-uitslagen'!A:D,3,FALSE),VLOOKUP(Kruistabel!B140&amp;Kruistabel!B143,'h-uitslagen'!A:D,4,FALSE)))</f>
        <v/>
      </c>
      <c r="H143" s="49" t="str">
        <f ca="1">IF(Kruistabel!B143="","",_xlfn.IFERROR(VLOOKUP(Kruistabel!B143&amp;Kruistabel!B141,'h-uitslagen'!A:D,3,FALSE),VLOOKUP(Kruistabel!B141&amp;Kruistabel!B143,'h-uitslagen'!A:D,4,FALSE)))</f>
        <v/>
      </c>
      <c r="I143" s="49" t="str">
        <f ca="1">IF(Kruistabel!B143="","",_xlfn.IFERROR(VLOOKUP(Kruistabel!B143&amp;Kruistabel!B142,'h-uitslagen'!A:D,3,FALSE),VLOOKUP(Kruistabel!B142&amp;Kruistabel!B143,'h-uitslagen'!A:D,4,FALSE)))</f>
        <v/>
      </c>
      <c r="J143" s="49"/>
      <c r="K143" s="49">
        <f ca="1" t="shared" si="17"/>
        <v>0</v>
      </c>
    </row>
    <row r="144" spans="1:11" ht="12.75">
      <c r="A144" s="49"/>
      <c r="B144" s="49"/>
      <c r="C144" s="49"/>
      <c r="E144" s="49"/>
      <c r="F144" s="49"/>
      <c r="I144" s="49"/>
      <c r="J144" s="49"/>
      <c r="K144" s="49"/>
    </row>
    <row r="145" spans="1:11" ht="12.75">
      <c r="A145" s="4">
        <f>A137+1</f>
        <v>19</v>
      </c>
      <c r="B145" s="4">
        <v>1</v>
      </c>
      <c r="C145" s="4">
        <v>2</v>
      </c>
      <c r="D145" s="4">
        <v>3</v>
      </c>
      <c r="E145" s="4">
        <v>1</v>
      </c>
      <c r="F145" s="4">
        <v>2</v>
      </c>
      <c r="G145" s="4">
        <v>3</v>
      </c>
      <c r="H145" s="4">
        <v>4</v>
      </c>
      <c r="I145" s="4">
        <v>5</v>
      </c>
      <c r="J145" s="4">
        <v>6</v>
      </c>
      <c r="K145" s="4" t="s">
        <v>90</v>
      </c>
    </row>
    <row r="146" spans="1:11" ht="12.75">
      <c r="A146" s="49">
        <f>A145</f>
        <v>19</v>
      </c>
      <c r="B146" s="49"/>
      <c r="C146" s="49"/>
      <c r="E146" s="49"/>
      <c r="F146" s="49" t="str">
        <f ca="1">IF(Kruistabel!B146="","",_xlfn.IFERROR(VLOOKUP(Kruistabel!B146&amp;Kruistabel!B147,'h-uitslagen'!A:D,3,FALSE),VLOOKUP(Kruistabel!B147&amp;Kruistabel!B146,'h-uitslagen'!A:D,4,FALSE)))</f>
        <v/>
      </c>
      <c r="G146" s="49" t="str">
        <f ca="1">IF(Kruistabel!B146="","",_xlfn.IFERROR(VLOOKUP(Kruistabel!B146&amp;Kruistabel!B148,'h-uitslagen'!A:D,3,FALSE),VLOOKUP(Kruistabel!B148&amp;Kruistabel!B146,'h-uitslagen'!A:D,4,FALSE)))</f>
        <v/>
      </c>
      <c r="H146" s="49" t="str">
        <f ca="1">IF(Kruistabel!B146="","",_xlfn.IFERROR(VLOOKUP(Kruistabel!B146&amp;Kruistabel!B149,'h-uitslagen'!A:D,3,FALSE),VLOOKUP(Kruistabel!B149&amp;Kruistabel!B146,'h-uitslagen'!A:D,4,FALSE)))</f>
        <v/>
      </c>
      <c r="I146" s="49" t="str">
        <f ca="1">IF(Kruistabel!B146="","",_xlfn.IFERROR(VLOOKUP(Kruistabel!B146&amp;Kruistabel!B150,'h-uitslagen'!A:D,3,FALSE),VLOOKUP(Kruistabel!B150&amp;Kruistabel!B146,'h-uitslagen'!A:D,4,FALSE)))</f>
        <v/>
      </c>
      <c r="J146" s="49" t="str">
        <f ca="1">IF(Kruistabel!B146="","",_xlfn.IFERROR(VLOOKUP(Kruistabel!B146&amp;Kruistabel!B151,'h-uitslagen'!A:D,3,FALSE),VLOOKUP(Kruistabel!B151&amp;Kruistabel!B146,'h-uitslagen'!A:D,4,FALSE)))</f>
        <v/>
      </c>
      <c r="K146" s="49">
        <f aca="true" t="shared" si="18" ref="K146:K151">SUM(E146:J146)</f>
        <v>0</v>
      </c>
    </row>
    <row r="147" spans="1:11" ht="12.75">
      <c r="A147" s="49">
        <f>A146</f>
        <v>19</v>
      </c>
      <c r="B147" s="49"/>
      <c r="C147" s="49"/>
      <c r="E147" s="49" t="str">
        <f ca="1">IF(Kruistabel!B147="","",_xlfn.IFERROR(VLOOKUP(Kruistabel!B147&amp;Kruistabel!B146,'h-uitslagen'!A:D,3,FALSE),VLOOKUP(Kruistabel!B146&amp;Kruistabel!B147,'h-uitslagen'!A:D,4,FALSE)))</f>
        <v/>
      </c>
      <c r="F147" s="19"/>
      <c r="G147" s="49" t="str">
        <f ca="1">IF(Kruistabel!B147="","",_xlfn.IFERROR(VLOOKUP(Kruistabel!B147&amp;Kruistabel!B148,'h-uitslagen'!A:D,3,FALSE),VLOOKUP(Kruistabel!B148&amp;Kruistabel!B147,'h-uitslagen'!A:D,4,FALSE)))</f>
        <v/>
      </c>
      <c r="H147" s="49" t="str">
        <f ca="1">IF(Kruistabel!B147="","",_xlfn.IFERROR(VLOOKUP(Kruistabel!B147&amp;Kruistabel!B149,'h-uitslagen'!A:D,3,FALSE),VLOOKUP(Kruistabel!B149&amp;Kruistabel!B147,'h-uitslagen'!A:D,4,FALSE)))</f>
        <v/>
      </c>
      <c r="I147" s="49" t="str">
        <f ca="1">IF(Kruistabel!B147="","",_xlfn.IFERROR(VLOOKUP(Kruistabel!B147&amp;Kruistabel!B150,'h-uitslagen'!A:D,3,FALSE),VLOOKUP(Kruistabel!B150&amp;Kruistabel!B147,'h-uitslagen'!A:D,4,FALSE)))</f>
        <v/>
      </c>
      <c r="J147" s="49" t="str">
        <f ca="1">IF(Kruistabel!B147="","",_xlfn.IFERROR(VLOOKUP(Kruistabel!B147&amp;Kruistabel!B151,'h-uitslagen'!A:D,3,FALSE),VLOOKUP(Kruistabel!B151&amp;Kruistabel!B147,'h-uitslagen'!A:D,4,FALSE)))</f>
        <v/>
      </c>
      <c r="K147" s="49">
        <f ca="1" t="shared" si="18"/>
        <v>0</v>
      </c>
    </row>
    <row r="148" spans="1:11" ht="12.75">
      <c r="A148" s="49">
        <f>A145</f>
        <v>19</v>
      </c>
      <c r="B148" s="49"/>
      <c r="C148" s="49"/>
      <c r="E148" s="49" t="str">
        <f ca="1">IF(Kruistabel!B148="","",_xlfn.IFERROR(VLOOKUP(Kruistabel!B148&amp;Kruistabel!B146,'h-uitslagen'!A:D,3,FALSE),VLOOKUP(Kruistabel!B146&amp;Kruistabel!B148,'h-uitslagen'!A:D,4,FALSE)))</f>
        <v/>
      </c>
      <c r="F148" s="49" t="str">
        <f ca="1">IF(Kruistabel!B148="","",_xlfn.IFERROR(VLOOKUP(Kruistabel!B148&amp;Kruistabel!B147,'h-uitslagen'!A:D,3,FALSE),VLOOKUP(Kruistabel!B147&amp;Kruistabel!B148,'h-uitslagen'!A:D,4,FALSE)))</f>
        <v/>
      </c>
      <c r="H148" s="49" t="str">
        <f ca="1">IF(Kruistabel!B148="","",_xlfn.IFERROR(VLOOKUP(Kruistabel!B148&amp;Kruistabel!B149,'h-uitslagen'!A:D,3,FALSE),VLOOKUP(Kruistabel!B149&amp;Kruistabel!B148,'h-uitslagen'!A:D,4,FALSE)))</f>
        <v/>
      </c>
      <c r="I148" s="49" t="str">
        <f ca="1">IF(Kruistabel!B148="","",_xlfn.IFERROR(VLOOKUP(Kruistabel!B148&amp;Kruistabel!B150,'h-uitslagen'!A:D,3,FALSE),VLOOKUP(Kruistabel!B150&amp;Kruistabel!B148,'h-uitslagen'!A:D,4,FALSE)))</f>
        <v/>
      </c>
      <c r="J148" s="49" t="str">
        <f ca="1">IF(Kruistabel!B148="","",_xlfn.IFERROR(VLOOKUP(Kruistabel!B148&amp;Kruistabel!B151,'h-uitslagen'!A:D,3,FALSE),VLOOKUP(Kruistabel!B151&amp;Kruistabel!B148,'h-uitslagen'!A:D,4,FALSE)))</f>
        <v/>
      </c>
      <c r="K148" s="49">
        <f ca="1" t="shared" si="18"/>
        <v>0</v>
      </c>
    </row>
    <row r="149" spans="1:11" ht="12.75">
      <c r="A149" s="49">
        <f>A148</f>
        <v>19</v>
      </c>
      <c r="B149" s="49"/>
      <c r="C149" s="49"/>
      <c r="E149" s="49" t="str">
        <f ca="1">IF(Kruistabel!B149="","",_xlfn.IFERROR(VLOOKUP(Kruistabel!B149&amp;Kruistabel!B146,'h-uitslagen'!A:D,3,FALSE),VLOOKUP(Kruistabel!B146&amp;Kruistabel!B149,'h-uitslagen'!A:D,4,FALSE)))</f>
        <v/>
      </c>
      <c r="F149" s="49" t="str">
        <f ca="1">IF(Kruistabel!B149="","",_xlfn.IFERROR(VLOOKUP(Kruistabel!B149&amp;Kruistabel!B147,'h-uitslagen'!A:D,3,FALSE),VLOOKUP(Kruistabel!B147&amp;Kruistabel!B149,'h-uitslagen'!A:D,4,FALSE)))</f>
        <v/>
      </c>
      <c r="G149" s="49" t="str">
        <f ca="1">IF(Kruistabel!B149="","",_xlfn.IFERROR(VLOOKUP(Kruistabel!B149&amp;Kruistabel!B148,'h-uitslagen'!A:D,3,FALSE),VLOOKUP(Kruistabel!B148&amp;Kruistabel!B149,'h-uitslagen'!A:D,4,FALSE)))</f>
        <v/>
      </c>
      <c r="I149" s="49" t="str">
        <f ca="1">IF(Kruistabel!B149="","",_xlfn.IFERROR(VLOOKUP(Kruistabel!B149&amp;Kruistabel!B150,'h-uitslagen'!A:D,3,FALSE),VLOOKUP(Kruistabel!B150&amp;Kruistabel!B149,'h-uitslagen'!A:D,4,FALSE)))</f>
        <v/>
      </c>
      <c r="J149" s="49" t="str">
        <f ca="1">IF(Kruistabel!B149="","",_xlfn.IFERROR(VLOOKUP(Kruistabel!B149&amp;Kruistabel!B151,'h-uitslagen'!A:D,3,FALSE),VLOOKUP(Kruistabel!B151&amp;Kruistabel!B149,'h-uitslagen'!A:D,4,FALSE)))</f>
        <v/>
      </c>
      <c r="K149" s="49">
        <f ca="1" t="shared" si="18"/>
        <v>0</v>
      </c>
    </row>
    <row r="150" spans="1:11" ht="12.75">
      <c r="A150" s="49">
        <f>A147</f>
        <v>19</v>
      </c>
      <c r="B150" s="49"/>
      <c r="C150" s="49"/>
      <c r="E150" s="49" t="str">
        <f ca="1">IF(Kruistabel!B150="","",_xlfn.IFERROR(VLOOKUP(Kruistabel!B150&amp;Kruistabel!B146,'h-uitslagen'!A:D,3,FALSE),VLOOKUP(Kruistabel!B146&amp;Kruistabel!B150,'h-uitslagen'!A:D,4,FALSE)))</f>
        <v/>
      </c>
      <c r="F150" s="49" t="str">
        <f ca="1">IF(Kruistabel!B150="","",_xlfn.IFERROR(VLOOKUP(Kruistabel!B150&amp;Kruistabel!B147,'h-uitslagen'!A:D,3,FALSE),VLOOKUP(Kruistabel!B147&amp;Kruistabel!B150,'h-uitslagen'!A:D,4,FALSE)))</f>
        <v/>
      </c>
      <c r="G150" s="49" t="str">
        <f ca="1">IF(Kruistabel!B150="","",_xlfn.IFERROR(VLOOKUP(Kruistabel!B150&amp;Kruistabel!B148,'h-uitslagen'!A:D,3,FALSE),VLOOKUP(Kruistabel!B148&amp;Kruistabel!B150,'h-uitslagen'!A:D,4,FALSE)))</f>
        <v/>
      </c>
      <c r="H150" s="49" t="str">
        <f ca="1">IF(Kruistabel!B150="","",_xlfn.IFERROR(VLOOKUP(Kruistabel!B150&amp;Kruistabel!B149,'h-uitslagen'!A:D,3,FALSE),VLOOKUP(Kruistabel!B149&amp;Kruistabel!B150,'h-uitslagen'!A:D,4,FALSE)))</f>
        <v/>
      </c>
      <c r="I150" s="49"/>
      <c r="J150" s="49" t="str">
        <f ca="1">IF(Kruistabel!B150="","",_xlfn.IFERROR(VLOOKUP(Kruistabel!B150&amp;Kruistabel!B151,'h-uitslagen'!A:D,3,FALSE),VLOOKUP(Kruistabel!B151&amp;Kruistabel!B150,'h-uitslagen'!A:D,4,FALSE)))</f>
        <v/>
      </c>
      <c r="K150" s="49">
        <f ca="1" t="shared" si="18"/>
        <v>0</v>
      </c>
    </row>
    <row r="151" spans="1:11" ht="12.75">
      <c r="A151" s="49">
        <f>A150</f>
        <v>19</v>
      </c>
      <c r="B151" s="49"/>
      <c r="C151" s="49"/>
      <c r="E151" s="49" t="str">
        <f ca="1">IF(Kruistabel!B151="","",_xlfn.IFERROR(VLOOKUP(Kruistabel!B151&amp;Kruistabel!B146,'h-uitslagen'!A:D,3,FALSE),VLOOKUP(Kruistabel!B146&amp;Kruistabel!B151,'h-uitslagen'!A:D,4,FALSE)))</f>
        <v/>
      </c>
      <c r="F151" s="49" t="str">
        <f ca="1">IF(Kruistabel!B151="","",_xlfn.IFERROR(VLOOKUP(Kruistabel!B151&amp;Kruistabel!B147,'h-uitslagen'!A:D,3,FALSE),VLOOKUP(Kruistabel!B147&amp;Kruistabel!B151,'h-uitslagen'!A:D,4,FALSE)))</f>
        <v/>
      </c>
      <c r="G151" s="49" t="str">
        <f ca="1">IF(Kruistabel!B151="","",_xlfn.IFERROR(VLOOKUP(Kruistabel!B151&amp;Kruistabel!B148,'h-uitslagen'!A:D,3,FALSE),VLOOKUP(Kruistabel!B148&amp;Kruistabel!B151,'h-uitslagen'!A:D,4,FALSE)))</f>
        <v/>
      </c>
      <c r="H151" s="49" t="str">
        <f ca="1">IF(Kruistabel!B151="","",_xlfn.IFERROR(VLOOKUP(Kruistabel!B151&amp;Kruistabel!B149,'h-uitslagen'!A:D,3,FALSE),VLOOKUP(Kruistabel!B149&amp;Kruistabel!B151,'h-uitslagen'!A:D,4,FALSE)))</f>
        <v/>
      </c>
      <c r="I151" s="49" t="str">
        <f ca="1">IF(Kruistabel!B151="","",_xlfn.IFERROR(VLOOKUP(Kruistabel!B151&amp;Kruistabel!B150,'h-uitslagen'!A:D,3,FALSE),VLOOKUP(Kruistabel!B150&amp;Kruistabel!B151,'h-uitslagen'!A:D,4,FALSE)))</f>
        <v/>
      </c>
      <c r="J151" s="49"/>
      <c r="K151" s="49">
        <f ca="1" t="shared" si="18"/>
        <v>0</v>
      </c>
    </row>
    <row r="152" spans="1:11" ht="12.75">
      <c r="A152" s="49"/>
      <c r="B152" s="49"/>
      <c r="C152" s="49"/>
      <c r="E152" s="49"/>
      <c r="F152" s="49"/>
      <c r="I152" s="49"/>
      <c r="J152" s="49"/>
      <c r="K152" s="49"/>
    </row>
    <row r="153" spans="1:11" ht="12.75">
      <c r="A153" s="4">
        <f>A145+1</f>
        <v>20</v>
      </c>
      <c r="B153" s="4">
        <v>1</v>
      </c>
      <c r="C153" s="4">
        <v>2</v>
      </c>
      <c r="D153" s="4">
        <v>3</v>
      </c>
      <c r="E153" s="4">
        <v>1</v>
      </c>
      <c r="F153" s="4">
        <v>2</v>
      </c>
      <c r="G153" s="4">
        <v>3</v>
      </c>
      <c r="H153" s="4">
        <v>4</v>
      </c>
      <c r="I153" s="4">
        <v>5</v>
      </c>
      <c r="J153" s="4">
        <v>6</v>
      </c>
      <c r="K153" s="4" t="s">
        <v>90</v>
      </c>
    </row>
    <row r="154" spans="1:11" ht="12.75">
      <c r="A154" s="49">
        <f>A153</f>
        <v>20</v>
      </c>
      <c r="B154" s="49"/>
      <c r="C154" s="49"/>
      <c r="E154" s="49"/>
      <c r="F154" s="49" t="str">
        <f ca="1">IF(Kruistabel!B154="","",_xlfn.IFERROR(VLOOKUP(Kruistabel!B154&amp;Kruistabel!B155,'h-uitslagen'!A:D,3,FALSE),VLOOKUP(Kruistabel!B155&amp;Kruistabel!B154,'h-uitslagen'!A:D,4,FALSE)))</f>
        <v/>
      </c>
      <c r="G154" s="49" t="str">
        <f ca="1">IF(Kruistabel!B154="","",_xlfn.IFERROR(VLOOKUP(Kruistabel!B154&amp;Kruistabel!B156,'h-uitslagen'!A:D,3,FALSE),VLOOKUP(Kruistabel!B156&amp;Kruistabel!B154,'h-uitslagen'!A:D,4,FALSE)))</f>
        <v/>
      </c>
      <c r="H154" s="49" t="str">
        <f ca="1">IF(Kruistabel!B154="","",_xlfn.IFERROR(VLOOKUP(Kruistabel!B154&amp;Kruistabel!B157,'h-uitslagen'!A:D,3,FALSE),VLOOKUP(Kruistabel!B157&amp;Kruistabel!B154,'h-uitslagen'!A:D,4,FALSE)))</f>
        <v/>
      </c>
      <c r="I154" s="49" t="str">
        <f ca="1">IF(Kruistabel!B154="","",_xlfn.IFERROR(VLOOKUP(Kruistabel!B154&amp;Kruistabel!B158,'h-uitslagen'!A:D,3,FALSE),VLOOKUP(Kruistabel!B158&amp;Kruistabel!B154,'h-uitslagen'!A:D,4,FALSE)))</f>
        <v/>
      </c>
      <c r="J154" s="49" t="str">
        <f ca="1">IF(Kruistabel!B154="","",_xlfn.IFERROR(VLOOKUP(Kruistabel!B154&amp;Kruistabel!B159,'h-uitslagen'!A:D,3,FALSE),VLOOKUP(Kruistabel!B159&amp;Kruistabel!B154,'h-uitslagen'!A:D,4,FALSE)))</f>
        <v/>
      </c>
      <c r="K154" s="49">
        <f aca="true" t="shared" si="19" ref="K154:K159">SUM(E154:J154)</f>
        <v>0</v>
      </c>
    </row>
    <row r="155" spans="1:11" ht="12.75">
      <c r="A155" s="49">
        <f>A154</f>
        <v>20</v>
      </c>
      <c r="B155" s="49"/>
      <c r="C155" s="49"/>
      <c r="E155" s="49" t="str">
        <f ca="1">IF(Kruistabel!B155="","",_xlfn.IFERROR(VLOOKUP(Kruistabel!B155&amp;Kruistabel!B154,'h-uitslagen'!A:D,3,FALSE),VLOOKUP(Kruistabel!B154&amp;Kruistabel!B155,'h-uitslagen'!A:D,4,FALSE)))</f>
        <v/>
      </c>
      <c r="F155" s="19"/>
      <c r="G155" s="49" t="str">
        <f ca="1">IF(Kruistabel!B155="","",_xlfn.IFERROR(VLOOKUP(Kruistabel!B155&amp;Kruistabel!B156,'h-uitslagen'!A:D,3,FALSE),VLOOKUP(Kruistabel!B156&amp;Kruistabel!B155,'h-uitslagen'!A:D,4,FALSE)))</f>
        <v/>
      </c>
      <c r="H155" s="49" t="str">
        <f ca="1">IF(Kruistabel!B155="","",_xlfn.IFERROR(VLOOKUP(Kruistabel!B155&amp;Kruistabel!B157,'h-uitslagen'!A:D,3,FALSE),VLOOKUP(Kruistabel!B157&amp;Kruistabel!B155,'h-uitslagen'!A:D,4,FALSE)))</f>
        <v/>
      </c>
      <c r="I155" s="49" t="str">
        <f ca="1">IF(Kruistabel!B155="","",_xlfn.IFERROR(VLOOKUP(Kruistabel!B155&amp;Kruistabel!B158,'h-uitslagen'!A:D,3,FALSE),VLOOKUP(Kruistabel!B158&amp;Kruistabel!B155,'h-uitslagen'!A:D,4,FALSE)))</f>
        <v/>
      </c>
      <c r="J155" s="49" t="str">
        <f ca="1">IF(Kruistabel!B155="","",_xlfn.IFERROR(VLOOKUP(Kruistabel!B155&amp;Kruistabel!B159,'h-uitslagen'!A:D,3,FALSE),VLOOKUP(Kruistabel!B159&amp;Kruistabel!B155,'h-uitslagen'!A:D,4,FALSE)))</f>
        <v/>
      </c>
      <c r="K155" s="49">
        <f ca="1" t="shared" si="19"/>
        <v>0</v>
      </c>
    </row>
    <row r="156" spans="1:11" ht="12.75">
      <c r="A156" s="49">
        <f>A153</f>
        <v>20</v>
      </c>
      <c r="B156" s="49"/>
      <c r="C156" s="49"/>
      <c r="E156" s="49" t="str">
        <f ca="1">IF(Kruistabel!B156="","",_xlfn.IFERROR(VLOOKUP(Kruistabel!B156&amp;Kruistabel!B154,'h-uitslagen'!A:D,3,FALSE),VLOOKUP(Kruistabel!B154&amp;Kruistabel!B156,'h-uitslagen'!A:D,4,FALSE)))</f>
        <v/>
      </c>
      <c r="F156" s="49" t="str">
        <f ca="1">IF(Kruistabel!B156="","",_xlfn.IFERROR(VLOOKUP(Kruistabel!B156&amp;Kruistabel!B155,'h-uitslagen'!A:D,3,FALSE),VLOOKUP(Kruistabel!B155&amp;Kruistabel!B156,'h-uitslagen'!A:D,4,FALSE)))</f>
        <v/>
      </c>
      <c r="H156" s="49" t="str">
        <f ca="1">IF(Kruistabel!B156="","",_xlfn.IFERROR(VLOOKUP(Kruistabel!B156&amp;Kruistabel!B157,'h-uitslagen'!A:D,3,FALSE),VLOOKUP(Kruistabel!B157&amp;Kruistabel!B156,'h-uitslagen'!A:D,4,FALSE)))</f>
        <v/>
      </c>
      <c r="I156" s="49" t="str">
        <f ca="1">IF(Kruistabel!B156="","",_xlfn.IFERROR(VLOOKUP(Kruistabel!B156&amp;Kruistabel!B158,'h-uitslagen'!A:D,3,FALSE),VLOOKUP(Kruistabel!B158&amp;Kruistabel!B156,'h-uitslagen'!A:D,4,FALSE)))</f>
        <v/>
      </c>
      <c r="J156" s="49" t="str">
        <f ca="1">IF(Kruistabel!B156="","",_xlfn.IFERROR(VLOOKUP(Kruistabel!B156&amp;Kruistabel!B159,'h-uitslagen'!A:D,3,FALSE),VLOOKUP(Kruistabel!B159&amp;Kruistabel!B156,'h-uitslagen'!A:D,4,FALSE)))</f>
        <v/>
      </c>
      <c r="K156" s="49">
        <f ca="1" t="shared" si="19"/>
        <v>0</v>
      </c>
    </row>
    <row r="157" spans="1:11" ht="12.75">
      <c r="A157" s="49">
        <f>A156</f>
        <v>20</v>
      </c>
      <c r="B157" s="49"/>
      <c r="C157" s="49"/>
      <c r="E157" s="49" t="str">
        <f ca="1">IF(Kruistabel!B157="","",_xlfn.IFERROR(VLOOKUP(Kruistabel!B157&amp;Kruistabel!B154,'h-uitslagen'!A:D,3,FALSE),VLOOKUP(Kruistabel!B154&amp;Kruistabel!B157,'h-uitslagen'!A:D,4,FALSE)))</f>
        <v/>
      </c>
      <c r="F157" s="49" t="str">
        <f ca="1">IF(Kruistabel!B157="","",_xlfn.IFERROR(VLOOKUP(Kruistabel!B157&amp;Kruistabel!B155,'h-uitslagen'!A:D,3,FALSE),VLOOKUP(Kruistabel!B155&amp;Kruistabel!B157,'h-uitslagen'!A:D,4,FALSE)))</f>
        <v/>
      </c>
      <c r="G157" s="49" t="str">
        <f ca="1">IF(Kruistabel!B157="","",_xlfn.IFERROR(VLOOKUP(Kruistabel!B157&amp;Kruistabel!B156,'h-uitslagen'!A:D,3,FALSE),VLOOKUP(Kruistabel!B156&amp;Kruistabel!B157,'h-uitslagen'!A:D,4,FALSE)))</f>
        <v/>
      </c>
      <c r="I157" s="49" t="str">
        <f ca="1">IF(Kruistabel!B157="","",_xlfn.IFERROR(VLOOKUP(Kruistabel!B157&amp;Kruistabel!B158,'h-uitslagen'!A:D,3,FALSE),VLOOKUP(Kruistabel!B158&amp;Kruistabel!B157,'h-uitslagen'!A:D,4,FALSE)))</f>
        <v/>
      </c>
      <c r="J157" s="49" t="str">
        <f ca="1">IF(Kruistabel!B157="","",_xlfn.IFERROR(VLOOKUP(Kruistabel!B157&amp;Kruistabel!B159,'h-uitslagen'!A:D,3,FALSE),VLOOKUP(Kruistabel!B159&amp;Kruistabel!B157,'h-uitslagen'!A:D,4,FALSE)))</f>
        <v/>
      </c>
      <c r="K157" s="49">
        <f ca="1" t="shared" si="19"/>
        <v>0</v>
      </c>
    </row>
    <row r="158" spans="1:11" ht="12.75">
      <c r="A158" s="49">
        <f>A155</f>
        <v>20</v>
      </c>
      <c r="B158" s="49"/>
      <c r="C158" s="49"/>
      <c r="E158" s="49" t="str">
        <f ca="1">IF(Kruistabel!B158="","",_xlfn.IFERROR(VLOOKUP(Kruistabel!B158&amp;Kruistabel!B154,'h-uitslagen'!A:D,3,FALSE),VLOOKUP(Kruistabel!B154&amp;Kruistabel!B158,'h-uitslagen'!A:D,4,FALSE)))</f>
        <v/>
      </c>
      <c r="F158" s="49" t="str">
        <f ca="1">IF(Kruistabel!B158="","",_xlfn.IFERROR(VLOOKUP(Kruistabel!B158&amp;Kruistabel!B155,'h-uitslagen'!A:D,3,FALSE),VLOOKUP(Kruistabel!B155&amp;Kruistabel!B158,'h-uitslagen'!A:D,4,FALSE)))</f>
        <v/>
      </c>
      <c r="G158" s="49" t="str">
        <f ca="1">IF(Kruistabel!B158="","",_xlfn.IFERROR(VLOOKUP(Kruistabel!B158&amp;Kruistabel!B156,'h-uitslagen'!A:D,3,FALSE),VLOOKUP(Kruistabel!B156&amp;Kruistabel!B158,'h-uitslagen'!A:D,4,FALSE)))</f>
        <v/>
      </c>
      <c r="H158" s="49" t="str">
        <f ca="1">IF(Kruistabel!B158="","",_xlfn.IFERROR(VLOOKUP(Kruistabel!B158&amp;Kruistabel!B157,'h-uitslagen'!A:D,3,FALSE),VLOOKUP(Kruistabel!B157&amp;Kruistabel!B158,'h-uitslagen'!A:D,4,FALSE)))</f>
        <v/>
      </c>
      <c r="I158" s="49"/>
      <c r="J158" s="49" t="str">
        <f ca="1">IF(Kruistabel!B158="","",_xlfn.IFERROR(VLOOKUP(Kruistabel!B158&amp;Kruistabel!B159,'h-uitslagen'!A:D,3,FALSE),VLOOKUP(Kruistabel!B159&amp;Kruistabel!B158,'h-uitslagen'!A:D,4,FALSE)))</f>
        <v/>
      </c>
      <c r="K158" s="49">
        <f ca="1" t="shared" si="19"/>
        <v>0</v>
      </c>
    </row>
    <row r="159" spans="1:11" ht="12.75">
      <c r="A159" s="49">
        <f>A158</f>
        <v>20</v>
      </c>
      <c r="B159" s="49"/>
      <c r="C159" s="49"/>
      <c r="E159" s="49" t="str">
        <f ca="1">IF(Kruistabel!B159="","",_xlfn.IFERROR(VLOOKUP(Kruistabel!B159&amp;Kruistabel!B154,'h-uitslagen'!A:D,3,FALSE),VLOOKUP(Kruistabel!B154&amp;Kruistabel!B159,'h-uitslagen'!A:D,4,FALSE)))</f>
        <v/>
      </c>
      <c r="F159" s="49" t="str">
        <f ca="1">IF(Kruistabel!B159="","",_xlfn.IFERROR(VLOOKUP(Kruistabel!B159&amp;Kruistabel!B155,'h-uitslagen'!A:D,3,FALSE),VLOOKUP(Kruistabel!B155&amp;Kruistabel!B159,'h-uitslagen'!A:D,4,FALSE)))</f>
        <v/>
      </c>
      <c r="G159" s="49" t="str">
        <f ca="1">IF(Kruistabel!B159="","",_xlfn.IFERROR(VLOOKUP(Kruistabel!B159&amp;Kruistabel!B156,'h-uitslagen'!A:D,3,FALSE),VLOOKUP(Kruistabel!B156&amp;Kruistabel!B159,'h-uitslagen'!A:D,4,FALSE)))</f>
        <v/>
      </c>
      <c r="H159" s="49" t="str">
        <f ca="1">IF(Kruistabel!B159="","",_xlfn.IFERROR(VLOOKUP(Kruistabel!B159&amp;Kruistabel!B157,'h-uitslagen'!A:D,3,FALSE),VLOOKUP(Kruistabel!B157&amp;Kruistabel!B159,'h-uitslagen'!A:D,4,FALSE)))</f>
        <v/>
      </c>
      <c r="I159" s="49" t="str">
        <f ca="1">IF(Kruistabel!B159="","",_xlfn.IFERROR(VLOOKUP(Kruistabel!B159&amp;Kruistabel!B158,'h-uitslagen'!A:D,3,FALSE),VLOOKUP(Kruistabel!B158&amp;Kruistabel!B159,'h-uitslagen'!A:D,4,FALSE)))</f>
        <v/>
      </c>
      <c r="J159" s="49"/>
      <c r="K159" s="49">
        <f ca="1" t="shared" si="19"/>
        <v>0</v>
      </c>
    </row>
    <row r="160" spans="1:11" ht="12.75">
      <c r="A160" s="49"/>
      <c r="B160" s="49"/>
      <c r="C160" s="49"/>
      <c r="E160" s="49"/>
      <c r="F160" s="49"/>
      <c r="I160" s="49"/>
      <c r="J160" s="49"/>
      <c r="K160" s="49"/>
    </row>
    <row r="161" spans="1:11" ht="12.75">
      <c r="A161" s="4">
        <f>A153+1</f>
        <v>21</v>
      </c>
      <c r="B161" s="4">
        <v>1</v>
      </c>
      <c r="C161" s="4">
        <v>2</v>
      </c>
      <c r="D161" s="4">
        <v>3</v>
      </c>
      <c r="E161" s="4">
        <v>1</v>
      </c>
      <c r="F161" s="4">
        <v>2</v>
      </c>
      <c r="G161" s="4">
        <v>3</v>
      </c>
      <c r="H161" s="4">
        <v>4</v>
      </c>
      <c r="I161" s="4">
        <v>5</v>
      </c>
      <c r="J161" s="4">
        <v>6</v>
      </c>
      <c r="K161" s="4" t="s">
        <v>90</v>
      </c>
    </row>
    <row r="162" spans="1:11" ht="12.75">
      <c r="A162" s="49">
        <f>A161</f>
        <v>21</v>
      </c>
      <c r="B162" s="49"/>
      <c r="C162" s="49"/>
      <c r="E162" s="49"/>
      <c r="F162" s="49" t="str">
        <f ca="1">IF(Kruistabel!B162="","",_xlfn.IFERROR(VLOOKUP(Kruistabel!B162&amp;Kruistabel!B163,'h-uitslagen'!A:D,3,FALSE),VLOOKUP(Kruistabel!B163&amp;Kruistabel!B162,'h-uitslagen'!A:D,4,FALSE)))</f>
        <v/>
      </c>
      <c r="G162" s="49" t="str">
        <f ca="1">IF(Kruistabel!B162="","",_xlfn.IFERROR(VLOOKUP(Kruistabel!B162&amp;Kruistabel!B164,'h-uitslagen'!A:D,3,FALSE),VLOOKUP(Kruistabel!B164&amp;Kruistabel!B162,'h-uitslagen'!A:D,4,FALSE)))</f>
        <v/>
      </c>
      <c r="H162" s="49" t="str">
        <f ca="1">IF(Kruistabel!B162="","",_xlfn.IFERROR(VLOOKUP(Kruistabel!B162&amp;Kruistabel!B165,'h-uitslagen'!A:D,3,FALSE),VLOOKUP(Kruistabel!B165&amp;Kruistabel!B162,'h-uitslagen'!A:D,4,FALSE)))</f>
        <v/>
      </c>
      <c r="I162" s="49" t="str">
        <f ca="1">IF(Kruistabel!B162="","",_xlfn.IFERROR(VLOOKUP(Kruistabel!B162&amp;Kruistabel!B166,'h-uitslagen'!A:D,3,FALSE),VLOOKUP(Kruistabel!B166&amp;Kruistabel!B162,'h-uitslagen'!A:D,4,FALSE)))</f>
        <v/>
      </c>
      <c r="J162" s="49" t="str">
        <f ca="1">IF(Kruistabel!B162="","",_xlfn.IFERROR(VLOOKUP(Kruistabel!B162&amp;Kruistabel!B167,'h-uitslagen'!A:D,3,FALSE),VLOOKUP(Kruistabel!B167&amp;Kruistabel!B162,'h-uitslagen'!A:D,4,FALSE)))</f>
        <v/>
      </c>
      <c r="K162" s="49">
        <f aca="true" t="shared" si="20" ref="K162:K167">SUM(E162:J162)</f>
        <v>0</v>
      </c>
    </row>
    <row r="163" spans="1:11" ht="12.75">
      <c r="A163" s="49">
        <f>A162</f>
        <v>21</v>
      </c>
      <c r="B163" s="49"/>
      <c r="C163" s="49"/>
      <c r="E163" s="49" t="str">
        <f ca="1">IF(Kruistabel!B163="","",_xlfn.IFERROR(VLOOKUP(Kruistabel!B163&amp;Kruistabel!B162,'h-uitslagen'!A:D,3,FALSE),VLOOKUP(Kruistabel!B162&amp;Kruistabel!B163,'h-uitslagen'!A:D,4,FALSE)))</f>
        <v/>
      </c>
      <c r="F163" s="19"/>
      <c r="G163" s="49" t="str">
        <f ca="1">IF(Kruistabel!B163="","",_xlfn.IFERROR(VLOOKUP(Kruistabel!B163&amp;Kruistabel!B164,'h-uitslagen'!A:D,3,FALSE),VLOOKUP(Kruistabel!B164&amp;Kruistabel!B163,'h-uitslagen'!A:D,4,FALSE)))</f>
        <v/>
      </c>
      <c r="H163" s="49" t="str">
        <f ca="1">IF(Kruistabel!B163="","",_xlfn.IFERROR(VLOOKUP(Kruistabel!B163&amp;Kruistabel!B165,'h-uitslagen'!A:D,3,FALSE),VLOOKUP(Kruistabel!B165&amp;Kruistabel!B163,'h-uitslagen'!A:D,4,FALSE)))</f>
        <v/>
      </c>
      <c r="I163" s="49" t="str">
        <f ca="1">IF(Kruistabel!B163="","",_xlfn.IFERROR(VLOOKUP(Kruistabel!B163&amp;Kruistabel!B166,'h-uitslagen'!A:D,3,FALSE),VLOOKUP(Kruistabel!B166&amp;Kruistabel!B163,'h-uitslagen'!A:D,4,FALSE)))</f>
        <v/>
      </c>
      <c r="J163" s="49" t="str">
        <f ca="1">IF(Kruistabel!B163="","",_xlfn.IFERROR(VLOOKUP(Kruistabel!B163&amp;Kruistabel!B167,'h-uitslagen'!A:D,3,FALSE),VLOOKUP(Kruistabel!B167&amp;Kruistabel!B163,'h-uitslagen'!A:D,4,FALSE)))</f>
        <v/>
      </c>
      <c r="K163" s="49">
        <f ca="1" t="shared" si="20"/>
        <v>0</v>
      </c>
    </row>
    <row r="164" spans="1:11" ht="12.75">
      <c r="A164" s="49">
        <f>A161</f>
        <v>21</v>
      </c>
      <c r="B164" s="49"/>
      <c r="C164" s="49"/>
      <c r="E164" s="49" t="str">
        <f ca="1">IF(Kruistabel!B164="","",_xlfn.IFERROR(VLOOKUP(Kruistabel!B164&amp;Kruistabel!B162,'h-uitslagen'!A:D,3,FALSE),VLOOKUP(Kruistabel!B162&amp;Kruistabel!B164,'h-uitslagen'!A:D,4,FALSE)))</f>
        <v/>
      </c>
      <c r="F164" s="49" t="str">
        <f ca="1">IF(Kruistabel!B164="","",_xlfn.IFERROR(VLOOKUP(Kruistabel!B164&amp;Kruistabel!B163,'h-uitslagen'!A:D,3,FALSE),VLOOKUP(Kruistabel!B163&amp;Kruistabel!B164,'h-uitslagen'!A:D,4,FALSE)))</f>
        <v/>
      </c>
      <c r="H164" s="49" t="str">
        <f ca="1">IF(Kruistabel!B164="","",_xlfn.IFERROR(VLOOKUP(Kruistabel!B164&amp;Kruistabel!B165,'h-uitslagen'!A:D,3,FALSE),VLOOKUP(Kruistabel!B165&amp;Kruistabel!B164,'h-uitslagen'!A:D,4,FALSE)))</f>
        <v/>
      </c>
      <c r="I164" s="49" t="str">
        <f ca="1">IF(Kruistabel!B164="","",_xlfn.IFERROR(VLOOKUP(Kruistabel!B164&amp;Kruistabel!B166,'h-uitslagen'!A:D,3,FALSE),VLOOKUP(Kruistabel!B166&amp;Kruistabel!B164,'h-uitslagen'!A:D,4,FALSE)))</f>
        <v/>
      </c>
      <c r="J164" s="49" t="str">
        <f ca="1">IF(Kruistabel!B164="","",_xlfn.IFERROR(VLOOKUP(Kruistabel!B164&amp;Kruistabel!B167,'h-uitslagen'!A:D,3,FALSE),VLOOKUP(Kruistabel!B167&amp;Kruistabel!B164,'h-uitslagen'!A:D,4,FALSE)))</f>
        <v/>
      </c>
      <c r="K164" s="49">
        <f ca="1" t="shared" si="20"/>
        <v>0</v>
      </c>
    </row>
    <row r="165" spans="1:11" ht="12.75">
      <c r="A165" s="49">
        <f>A164</f>
        <v>21</v>
      </c>
      <c r="B165" s="49"/>
      <c r="C165" s="49"/>
      <c r="E165" s="49" t="str">
        <f ca="1">IF(Kruistabel!B165="","",_xlfn.IFERROR(VLOOKUP(Kruistabel!B165&amp;Kruistabel!B162,'h-uitslagen'!A:D,3,FALSE),VLOOKUP(Kruistabel!B162&amp;Kruistabel!B165,'h-uitslagen'!A:D,4,FALSE)))</f>
        <v/>
      </c>
      <c r="F165" s="49" t="str">
        <f ca="1">IF(Kruistabel!B165="","",_xlfn.IFERROR(VLOOKUP(Kruistabel!B165&amp;Kruistabel!B163,'h-uitslagen'!A:D,3,FALSE),VLOOKUP(Kruistabel!B163&amp;Kruistabel!B165,'h-uitslagen'!A:D,4,FALSE)))</f>
        <v/>
      </c>
      <c r="G165" s="49" t="str">
        <f ca="1">IF(Kruistabel!B165="","",_xlfn.IFERROR(VLOOKUP(Kruistabel!B165&amp;Kruistabel!B164,'h-uitslagen'!A:D,3,FALSE),VLOOKUP(Kruistabel!B164&amp;Kruistabel!B165,'h-uitslagen'!A:D,4,FALSE)))</f>
        <v/>
      </c>
      <c r="I165" s="49" t="str">
        <f ca="1">IF(Kruistabel!B165="","",_xlfn.IFERROR(VLOOKUP(Kruistabel!B165&amp;Kruistabel!B166,'h-uitslagen'!A:D,3,FALSE),VLOOKUP(Kruistabel!B166&amp;Kruistabel!B165,'h-uitslagen'!A:D,4,FALSE)))</f>
        <v/>
      </c>
      <c r="J165" s="49" t="str">
        <f ca="1">IF(Kruistabel!B165="","",_xlfn.IFERROR(VLOOKUP(Kruistabel!B165&amp;Kruistabel!B167,'h-uitslagen'!A:D,3,FALSE),VLOOKUP(Kruistabel!B167&amp;Kruistabel!B165,'h-uitslagen'!A:D,4,FALSE)))</f>
        <v/>
      </c>
      <c r="K165" s="49">
        <f ca="1" t="shared" si="20"/>
        <v>0</v>
      </c>
    </row>
    <row r="166" spans="1:11" ht="12.75">
      <c r="A166" s="49">
        <f>A163</f>
        <v>21</v>
      </c>
      <c r="B166" s="49"/>
      <c r="C166" s="49"/>
      <c r="E166" s="49" t="str">
        <f ca="1">IF(Kruistabel!B166="","",_xlfn.IFERROR(VLOOKUP(Kruistabel!B166&amp;Kruistabel!B162,'h-uitslagen'!A:D,3,FALSE),VLOOKUP(Kruistabel!B162&amp;Kruistabel!B166,'h-uitslagen'!A:D,4,FALSE)))</f>
        <v/>
      </c>
      <c r="F166" s="49" t="str">
        <f ca="1">IF(Kruistabel!B166="","",_xlfn.IFERROR(VLOOKUP(Kruistabel!B166&amp;Kruistabel!B163,'h-uitslagen'!A:D,3,FALSE),VLOOKUP(Kruistabel!B163&amp;Kruistabel!B166,'h-uitslagen'!A:D,4,FALSE)))</f>
        <v/>
      </c>
      <c r="G166" s="49" t="str">
        <f ca="1">IF(Kruistabel!B166="","",_xlfn.IFERROR(VLOOKUP(Kruistabel!B166&amp;Kruistabel!B164,'h-uitslagen'!A:D,3,FALSE),VLOOKUP(Kruistabel!B164&amp;Kruistabel!B166,'h-uitslagen'!A:D,4,FALSE)))</f>
        <v/>
      </c>
      <c r="H166" s="49" t="str">
        <f ca="1">IF(Kruistabel!B166="","",_xlfn.IFERROR(VLOOKUP(Kruistabel!B166&amp;Kruistabel!B165,'h-uitslagen'!A:D,3,FALSE),VLOOKUP(Kruistabel!B165&amp;Kruistabel!B166,'h-uitslagen'!A:D,4,FALSE)))</f>
        <v/>
      </c>
      <c r="I166" s="49"/>
      <c r="J166" s="49" t="str">
        <f ca="1">IF(Kruistabel!B166="","",_xlfn.IFERROR(VLOOKUP(Kruistabel!B166&amp;Kruistabel!B167,'h-uitslagen'!A:D,3,FALSE),VLOOKUP(Kruistabel!B167&amp;Kruistabel!B166,'h-uitslagen'!A:D,4,FALSE)))</f>
        <v/>
      </c>
      <c r="K166" s="49">
        <f ca="1" t="shared" si="20"/>
        <v>0</v>
      </c>
    </row>
    <row r="167" spans="1:11" ht="12.75">
      <c r="A167" s="49">
        <f>A166</f>
        <v>21</v>
      </c>
      <c r="B167" s="49"/>
      <c r="C167" s="49"/>
      <c r="E167" s="49" t="str">
        <f ca="1">IF(Kruistabel!B167="","",_xlfn.IFERROR(VLOOKUP(Kruistabel!B167&amp;Kruistabel!B162,'h-uitslagen'!A:D,3,FALSE),VLOOKUP(Kruistabel!B162&amp;Kruistabel!B167,'h-uitslagen'!A:D,4,FALSE)))</f>
        <v/>
      </c>
      <c r="F167" s="49" t="str">
        <f ca="1">IF(Kruistabel!B167="","",_xlfn.IFERROR(VLOOKUP(Kruistabel!B167&amp;Kruistabel!B163,'h-uitslagen'!A:D,3,FALSE),VLOOKUP(Kruistabel!B163&amp;Kruistabel!B167,'h-uitslagen'!A:D,4,FALSE)))</f>
        <v/>
      </c>
      <c r="G167" s="49" t="str">
        <f ca="1">IF(Kruistabel!B167="","",_xlfn.IFERROR(VLOOKUP(Kruistabel!B167&amp;Kruistabel!B164,'h-uitslagen'!A:D,3,FALSE),VLOOKUP(Kruistabel!B164&amp;Kruistabel!B167,'h-uitslagen'!A:D,4,FALSE)))</f>
        <v/>
      </c>
      <c r="H167" s="49" t="str">
        <f ca="1">IF(Kruistabel!B167="","",_xlfn.IFERROR(VLOOKUP(Kruistabel!B167&amp;Kruistabel!B165,'h-uitslagen'!A:D,3,FALSE),VLOOKUP(Kruistabel!B165&amp;Kruistabel!B167,'h-uitslagen'!A:D,4,FALSE)))</f>
        <v/>
      </c>
      <c r="I167" s="49" t="str">
        <f ca="1">IF(Kruistabel!B167="","",_xlfn.IFERROR(VLOOKUP(Kruistabel!B167&amp;Kruistabel!B166,'h-uitslagen'!A:D,3,FALSE),VLOOKUP(Kruistabel!B166&amp;Kruistabel!B167,'h-uitslagen'!A:D,4,FALSE)))</f>
        <v/>
      </c>
      <c r="J167" s="49"/>
      <c r="K167" s="49">
        <f ca="1" t="shared" si="20"/>
        <v>0</v>
      </c>
    </row>
    <row r="168" spans="1:11" ht="12.75">
      <c r="A168" s="49"/>
      <c r="B168" s="49"/>
      <c r="C168" s="49"/>
      <c r="E168" s="49"/>
      <c r="F168" s="49"/>
      <c r="I168" s="49"/>
      <c r="J168" s="49"/>
      <c r="K168" s="49"/>
    </row>
    <row r="169" spans="1:11" ht="12.75">
      <c r="A169" s="4">
        <f>A161+1</f>
        <v>22</v>
      </c>
      <c r="B169" s="4">
        <v>1</v>
      </c>
      <c r="C169" s="4">
        <v>2</v>
      </c>
      <c r="D169" s="4">
        <v>3</v>
      </c>
      <c r="E169" s="4">
        <v>1</v>
      </c>
      <c r="F169" s="4">
        <v>2</v>
      </c>
      <c r="G169" s="4">
        <v>3</v>
      </c>
      <c r="H169" s="4">
        <v>4</v>
      </c>
      <c r="I169" s="4">
        <v>5</v>
      </c>
      <c r="J169" s="4">
        <v>6</v>
      </c>
      <c r="K169" s="4" t="s">
        <v>90</v>
      </c>
    </row>
    <row r="170" spans="1:11" ht="12.75">
      <c r="A170" s="49">
        <f>A169</f>
        <v>22</v>
      </c>
      <c r="B170" s="49"/>
      <c r="C170" s="49"/>
      <c r="E170" s="49"/>
      <c r="F170" s="49" t="str">
        <f ca="1">IF(Kruistabel!B170="","",_xlfn.IFERROR(VLOOKUP(Kruistabel!B170&amp;Kruistabel!B171,'h-uitslagen'!A:D,3,FALSE),VLOOKUP(Kruistabel!B171&amp;Kruistabel!B170,'h-uitslagen'!A:D,4,FALSE)))</f>
        <v/>
      </c>
      <c r="G170" s="49" t="str">
        <f ca="1">IF(Kruistabel!B170="","",_xlfn.IFERROR(VLOOKUP(Kruistabel!B170&amp;Kruistabel!B172,'h-uitslagen'!A:D,3,FALSE),VLOOKUP(Kruistabel!B172&amp;Kruistabel!B170,'h-uitslagen'!A:D,4,FALSE)))</f>
        <v/>
      </c>
      <c r="H170" s="49" t="str">
        <f ca="1">IF(Kruistabel!B170="","",_xlfn.IFERROR(VLOOKUP(Kruistabel!B170&amp;Kruistabel!B173,'h-uitslagen'!A:D,3,FALSE),VLOOKUP(Kruistabel!B173&amp;Kruistabel!B170,'h-uitslagen'!A:D,4,FALSE)))</f>
        <v/>
      </c>
      <c r="I170" s="49" t="str">
        <f ca="1">IF(Kruistabel!B170="","",_xlfn.IFERROR(VLOOKUP(Kruistabel!B170&amp;Kruistabel!B174,'h-uitslagen'!A:D,3,FALSE),VLOOKUP(Kruistabel!B174&amp;Kruistabel!B170,'h-uitslagen'!A:D,4,FALSE)))</f>
        <v/>
      </c>
      <c r="J170" s="49" t="str">
        <f ca="1">IF(Kruistabel!B170="","",_xlfn.IFERROR(VLOOKUP(Kruistabel!B170&amp;Kruistabel!B175,'h-uitslagen'!A:D,3,FALSE),VLOOKUP(Kruistabel!B175&amp;Kruistabel!B170,'h-uitslagen'!A:D,4,FALSE)))</f>
        <v/>
      </c>
      <c r="K170" s="49">
        <f aca="true" t="shared" si="21" ref="K170:K175">SUM(E170:J170)</f>
        <v>0</v>
      </c>
    </row>
    <row r="171" spans="1:11" ht="12.75">
      <c r="A171" s="49">
        <f>A170</f>
        <v>22</v>
      </c>
      <c r="B171" s="49"/>
      <c r="C171" s="49"/>
      <c r="E171" s="49" t="str">
        <f ca="1">IF(Kruistabel!B171="","",_xlfn.IFERROR(VLOOKUP(Kruistabel!B171&amp;Kruistabel!B170,'h-uitslagen'!A:D,3,FALSE),VLOOKUP(Kruistabel!B170&amp;Kruistabel!B171,'h-uitslagen'!A:D,4,FALSE)))</f>
        <v/>
      </c>
      <c r="F171" s="19"/>
      <c r="G171" s="49" t="str">
        <f ca="1">IF(Kruistabel!B171="","",_xlfn.IFERROR(VLOOKUP(Kruistabel!B171&amp;Kruistabel!B172,'h-uitslagen'!A:D,3,FALSE),VLOOKUP(Kruistabel!B172&amp;Kruistabel!B171,'h-uitslagen'!A:D,4,FALSE)))</f>
        <v/>
      </c>
      <c r="H171" s="49" t="str">
        <f ca="1">IF(Kruistabel!B171="","",_xlfn.IFERROR(VLOOKUP(Kruistabel!B171&amp;Kruistabel!B173,'h-uitslagen'!A:D,3,FALSE),VLOOKUP(Kruistabel!B173&amp;Kruistabel!B171,'h-uitslagen'!A:D,4,FALSE)))</f>
        <v/>
      </c>
      <c r="I171" s="49" t="str">
        <f ca="1">IF(Kruistabel!B171="","",_xlfn.IFERROR(VLOOKUP(Kruistabel!B171&amp;Kruistabel!B174,'h-uitslagen'!A:D,3,FALSE),VLOOKUP(Kruistabel!B174&amp;Kruistabel!B171,'h-uitslagen'!A:D,4,FALSE)))</f>
        <v/>
      </c>
      <c r="J171" s="49" t="str">
        <f ca="1">IF(Kruistabel!B171="","",_xlfn.IFERROR(VLOOKUP(Kruistabel!B171&amp;Kruistabel!B175,'h-uitslagen'!A:D,3,FALSE),VLOOKUP(Kruistabel!B175&amp;Kruistabel!B171,'h-uitslagen'!A:D,4,FALSE)))</f>
        <v/>
      </c>
      <c r="K171" s="49">
        <f ca="1" t="shared" si="21"/>
        <v>0</v>
      </c>
    </row>
    <row r="172" spans="1:11" ht="12.75">
      <c r="A172" s="49">
        <f>A169</f>
        <v>22</v>
      </c>
      <c r="B172" s="49"/>
      <c r="C172" s="49"/>
      <c r="E172" s="49" t="str">
        <f ca="1">IF(Kruistabel!B172="","",_xlfn.IFERROR(VLOOKUP(Kruistabel!B172&amp;Kruistabel!B170,'h-uitslagen'!A:D,3,FALSE),VLOOKUP(Kruistabel!B170&amp;Kruistabel!B172,'h-uitslagen'!A:D,4,FALSE)))</f>
        <v/>
      </c>
      <c r="F172" s="49" t="str">
        <f ca="1">IF(Kruistabel!B172="","",_xlfn.IFERROR(VLOOKUP(Kruistabel!B172&amp;Kruistabel!B171,'h-uitslagen'!A:D,3,FALSE),VLOOKUP(Kruistabel!B171&amp;Kruistabel!B172,'h-uitslagen'!A:D,4,FALSE)))</f>
        <v/>
      </c>
      <c r="H172" s="49" t="str">
        <f ca="1">IF(Kruistabel!B172="","",_xlfn.IFERROR(VLOOKUP(Kruistabel!B172&amp;Kruistabel!B173,'h-uitslagen'!A:D,3,FALSE),VLOOKUP(Kruistabel!B173&amp;Kruistabel!B172,'h-uitslagen'!A:D,4,FALSE)))</f>
        <v/>
      </c>
      <c r="I172" s="49" t="str">
        <f ca="1">IF(Kruistabel!B172="","",_xlfn.IFERROR(VLOOKUP(Kruistabel!B172&amp;Kruistabel!B174,'h-uitslagen'!A:D,3,FALSE),VLOOKUP(Kruistabel!B174&amp;Kruistabel!B172,'h-uitslagen'!A:D,4,FALSE)))</f>
        <v/>
      </c>
      <c r="J172" s="49" t="str">
        <f ca="1">IF(Kruistabel!B172="","",_xlfn.IFERROR(VLOOKUP(Kruistabel!B172&amp;Kruistabel!B175,'h-uitslagen'!A:D,3,FALSE),VLOOKUP(Kruistabel!B175&amp;Kruistabel!B172,'h-uitslagen'!A:D,4,FALSE)))</f>
        <v/>
      </c>
      <c r="K172" s="49">
        <f ca="1" t="shared" si="21"/>
        <v>0</v>
      </c>
    </row>
    <row r="173" spans="1:11" ht="12.75">
      <c r="A173" s="49">
        <f>A172</f>
        <v>22</v>
      </c>
      <c r="B173" s="49"/>
      <c r="C173" s="49"/>
      <c r="E173" s="49" t="str">
        <f ca="1">IF(Kruistabel!B173="","",_xlfn.IFERROR(VLOOKUP(Kruistabel!B173&amp;Kruistabel!B170,'h-uitslagen'!A:D,3,FALSE),VLOOKUP(Kruistabel!B170&amp;Kruistabel!B173,'h-uitslagen'!A:D,4,FALSE)))</f>
        <v/>
      </c>
      <c r="F173" s="49" t="str">
        <f ca="1">IF(Kruistabel!B173="","",_xlfn.IFERROR(VLOOKUP(Kruistabel!B173&amp;Kruistabel!B171,'h-uitslagen'!A:D,3,FALSE),VLOOKUP(Kruistabel!B171&amp;Kruistabel!B173,'h-uitslagen'!A:D,4,FALSE)))</f>
        <v/>
      </c>
      <c r="G173" s="49" t="str">
        <f ca="1">IF(Kruistabel!B173="","",_xlfn.IFERROR(VLOOKUP(Kruistabel!B173&amp;Kruistabel!B172,'h-uitslagen'!A:D,3,FALSE),VLOOKUP(Kruistabel!B172&amp;Kruistabel!B173,'h-uitslagen'!A:D,4,FALSE)))</f>
        <v/>
      </c>
      <c r="I173" s="49" t="str">
        <f ca="1">IF(Kruistabel!B173="","",_xlfn.IFERROR(VLOOKUP(Kruistabel!B173&amp;Kruistabel!B174,'h-uitslagen'!A:D,3,FALSE),VLOOKUP(Kruistabel!B174&amp;Kruistabel!B173,'h-uitslagen'!A:D,4,FALSE)))</f>
        <v/>
      </c>
      <c r="J173" s="49" t="str">
        <f ca="1">IF(Kruistabel!B173="","",_xlfn.IFERROR(VLOOKUP(Kruistabel!B173&amp;Kruistabel!B175,'h-uitslagen'!A:D,3,FALSE),VLOOKUP(Kruistabel!B175&amp;Kruistabel!B173,'h-uitslagen'!A:D,4,FALSE)))</f>
        <v/>
      </c>
      <c r="K173" s="49">
        <f ca="1" t="shared" si="21"/>
        <v>0</v>
      </c>
    </row>
    <row r="174" spans="1:11" ht="12.75">
      <c r="A174" s="49">
        <f>A171</f>
        <v>22</v>
      </c>
      <c r="B174" s="49"/>
      <c r="C174" s="49"/>
      <c r="E174" s="49" t="str">
        <f ca="1">IF(Kruistabel!B174="","",_xlfn.IFERROR(VLOOKUP(Kruistabel!B174&amp;Kruistabel!B170,'h-uitslagen'!A:D,3,FALSE),VLOOKUP(Kruistabel!B170&amp;Kruistabel!B174,'h-uitslagen'!A:D,4,FALSE)))</f>
        <v/>
      </c>
      <c r="F174" s="49" t="str">
        <f ca="1">IF(Kruistabel!B174="","",_xlfn.IFERROR(VLOOKUP(Kruistabel!B174&amp;Kruistabel!B171,'h-uitslagen'!A:D,3,FALSE),VLOOKUP(Kruistabel!B171&amp;Kruistabel!B174,'h-uitslagen'!A:D,4,FALSE)))</f>
        <v/>
      </c>
      <c r="G174" s="49" t="str">
        <f ca="1">IF(Kruistabel!B174="","",_xlfn.IFERROR(VLOOKUP(Kruistabel!B174&amp;Kruistabel!B172,'h-uitslagen'!A:D,3,FALSE),VLOOKUP(Kruistabel!B172&amp;Kruistabel!B174,'h-uitslagen'!A:D,4,FALSE)))</f>
        <v/>
      </c>
      <c r="H174" s="49" t="str">
        <f ca="1">IF(Kruistabel!B174="","",_xlfn.IFERROR(VLOOKUP(Kruistabel!B174&amp;Kruistabel!B173,'h-uitslagen'!A:D,3,FALSE),VLOOKUP(Kruistabel!B173&amp;Kruistabel!B174,'h-uitslagen'!A:D,4,FALSE)))</f>
        <v/>
      </c>
      <c r="I174" s="49"/>
      <c r="J174" s="49" t="str">
        <f ca="1">IF(Kruistabel!B174="","",_xlfn.IFERROR(VLOOKUP(Kruistabel!B174&amp;Kruistabel!B175,'h-uitslagen'!A:D,3,FALSE),VLOOKUP(Kruistabel!B175&amp;Kruistabel!B174,'h-uitslagen'!A:D,4,FALSE)))</f>
        <v/>
      </c>
      <c r="K174" s="49">
        <f ca="1" t="shared" si="21"/>
        <v>0</v>
      </c>
    </row>
    <row r="175" spans="1:11" ht="12.75">
      <c r="A175" s="49">
        <f>A174</f>
        <v>22</v>
      </c>
      <c r="B175" s="49"/>
      <c r="C175" s="49"/>
      <c r="E175" s="49" t="str">
        <f ca="1">IF(Kruistabel!B175="","",_xlfn.IFERROR(VLOOKUP(Kruistabel!B175&amp;Kruistabel!B170,'h-uitslagen'!A:D,3,FALSE),VLOOKUP(Kruistabel!B170&amp;Kruistabel!B175,'h-uitslagen'!A:D,4,FALSE)))</f>
        <v/>
      </c>
      <c r="F175" s="49" t="str">
        <f ca="1">IF(Kruistabel!B175="","",_xlfn.IFERROR(VLOOKUP(Kruistabel!B175&amp;Kruistabel!B171,'h-uitslagen'!A:D,3,FALSE),VLOOKUP(Kruistabel!B171&amp;Kruistabel!B175,'h-uitslagen'!A:D,4,FALSE)))</f>
        <v/>
      </c>
      <c r="G175" s="49" t="str">
        <f ca="1">IF(Kruistabel!B175="","",_xlfn.IFERROR(VLOOKUP(Kruistabel!B175&amp;Kruistabel!B172,'h-uitslagen'!A:D,3,FALSE),VLOOKUP(Kruistabel!B172&amp;Kruistabel!B175,'h-uitslagen'!A:D,4,FALSE)))</f>
        <v/>
      </c>
      <c r="H175" s="49" t="str">
        <f ca="1">IF(Kruistabel!B175="","",_xlfn.IFERROR(VLOOKUP(Kruistabel!B175&amp;Kruistabel!B173,'h-uitslagen'!A:D,3,FALSE),VLOOKUP(Kruistabel!B173&amp;Kruistabel!B175,'h-uitslagen'!A:D,4,FALSE)))</f>
        <v/>
      </c>
      <c r="I175" s="49" t="str">
        <f ca="1">IF(Kruistabel!B175="","",_xlfn.IFERROR(VLOOKUP(Kruistabel!B175&amp;Kruistabel!B174,'h-uitslagen'!A:D,3,FALSE),VLOOKUP(Kruistabel!B174&amp;Kruistabel!B175,'h-uitslagen'!A:D,4,FALSE)))</f>
        <v/>
      </c>
      <c r="J175" s="49"/>
      <c r="K175" s="49">
        <f ca="1" t="shared" si="21"/>
        <v>0</v>
      </c>
    </row>
    <row r="176" spans="1:11" ht="12.75">
      <c r="A176" s="49"/>
      <c r="B176" s="49"/>
      <c r="C176" s="49"/>
      <c r="E176" s="49"/>
      <c r="F176" s="49"/>
      <c r="I176" s="49"/>
      <c r="J176" s="49"/>
      <c r="K176" s="49"/>
    </row>
    <row r="177" spans="1:11" ht="12.75">
      <c r="A177" s="4">
        <f>A169+1</f>
        <v>23</v>
      </c>
      <c r="B177" s="4">
        <v>1</v>
      </c>
      <c r="C177" s="4">
        <v>2</v>
      </c>
      <c r="D177" s="4">
        <v>3</v>
      </c>
      <c r="E177" s="4">
        <v>1</v>
      </c>
      <c r="F177" s="4">
        <v>2</v>
      </c>
      <c r="G177" s="4">
        <v>3</v>
      </c>
      <c r="H177" s="4">
        <v>4</v>
      </c>
      <c r="I177" s="4">
        <v>5</v>
      </c>
      <c r="J177" s="4">
        <v>6</v>
      </c>
      <c r="K177" s="4" t="s">
        <v>90</v>
      </c>
    </row>
    <row r="178" spans="1:11" ht="12.75">
      <c r="A178" s="49">
        <f>A177</f>
        <v>23</v>
      </c>
      <c r="B178" s="49"/>
      <c r="C178" s="49"/>
      <c r="E178" s="49"/>
      <c r="F178" s="49" t="str">
        <f ca="1">IF(Kruistabel!B178="","",_xlfn.IFERROR(VLOOKUP(Kruistabel!B178&amp;Kruistabel!B179,'h-uitslagen'!A:D,3,FALSE),VLOOKUP(Kruistabel!B179&amp;Kruistabel!B178,'h-uitslagen'!A:D,4,FALSE)))</f>
        <v/>
      </c>
      <c r="G178" s="49" t="str">
        <f ca="1">IF(Kruistabel!B178="","",_xlfn.IFERROR(VLOOKUP(Kruistabel!B178&amp;Kruistabel!B180,'h-uitslagen'!A:D,3,FALSE),VLOOKUP(Kruistabel!B180&amp;Kruistabel!B178,'h-uitslagen'!A:D,4,FALSE)))</f>
        <v/>
      </c>
      <c r="H178" s="49" t="str">
        <f ca="1">IF(Kruistabel!B178="","",_xlfn.IFERROR(VLOOKUP(Kruistabel!B178&amp;Kruistabel!B181,'h-uitslagen'!A:D,3,FALSE),VLOOKUP(Kruistabel!B181&amp;Kruistabel!B178,'h-uitslagen'!A:D,4,FALSE)))</f>
        <v/>
      </c>
      <c r="I178" s="49" t="str">
        <f ca="1">IF(Kruistabel!B178="","",_xlfn.IFERROR(VLOOKUP(Kruistabel!B178&amp;Kruistabel!B182,'h-uitslagen'!A:D,3,FALSE),VLOOKUP(Kruistabel!B182&amp;Kruistabel!B178,'h-uitslagen'!A:D,4,FALSE)))</f>
        <v/>
      </c>
      <c r="J178" s="49" t="str">
        <f ca="1">IF(Kruistabel!B178="","",_xlfn.IFERROR(VLOOKUP(Kruistabel!B178&amp;Kruistabel!B183,'h-uitslagen'!A:D,3,FALSE),VLOOKUP(Kruistabel!B183&amp;Kruistabel!B178,'h-uitslagen'!A:D,4,FALSE)))</f>
        <v/>
      </c>
      <c r="K178" s="49">
        <f aca="true" t="shared" si="22" ref="K178:K183">SUM(E178:J178)</f>
        <v>0</v>
      </c>
    </row>
    <row r="179" spans="1:11" ht="12.75">
      <c r="A179" s="49">
        <f>A178</f>
        <v>23</v>
      </c>
      <c r="B179" s="49"/>
      <c r="C179" s="49"/>
      <c r="E179" s="49" t="str">
        <f ca="1">IF(Kruistabel!B179="","",_xlfn.IFERROR(VLOOKUP(Kruistabel!B179&amp;Kruistabel!B178,'h-uitslagen'!A:D,3,FALSE),VLOOKUP(Kruistabel!B178&amp;Kruistabel!B179,'h-uitslagen'!A:D,4,FALSE)))</f>
        <v/>
      </c>
      <c r="F179" s="19"/>
      <c r="G179" s="49" t="str">
        <f ca="1">IF(Kruistabel!B179="","",_xlfn.IFERROR(VLOOKUP(Kruistabel!B179&amp;Kruistabel!B180,'h-uitslagen'!A:D,3,FALSE),VLOOKUP(Kruistabel!B180&amp;Kruistabel!B179,'h-uitslagen'!A:D,4,FALSE)))</f>
        <v/>
      </c>
      <c r="H179" s="49" t="str">
        <f ca="1">IF(Kruistabel!B179="","",_xlfn.IFERROR(VLOOKUP(Kruistabel!B179&amp;Kruistabel!B181,'h-uitslagen'!A:D,3,FALSE),VLOOKUP(Kruistabel!B181&amp;Kruistabel!B179,'h-uitslagen'!A:D,4,FALSE)))</f>
        <v/>
      </c>
      <c r="I179" s="49" t="str">
        <f ca="1">IF(Kruistabel!B179="","",_xlfn.IFERROR(VLOOKUP(Kruistabel!B179&amp;Kruistabel!B182,'h-uitslagen'!A:D,3,FALSE),VLOOKUP(Kruistabel!B182&amp;Kruistabel!B179,'h-uitslagen'!A:D,4,FALSE)))</f>
        <v/>
      </c>
      <c r="J179" s="49" t="str">
        <f ca="1">IF(Kruistabel!B179="","",_xlfn.IFERROR(VLOOKUP(Kruistabel!B179&amp;Kruistabel!B183,'h-uitslagen'!A:D,3,FALSE),VLOOKUP(Kruistabel!B183&amp;Kruistabel!B179,'h-uitslagen'!A:D,4,FALSE)))</f>
        <v/>
      </c>
      <c r="K179" s="49">
        <f ca="1" t="shared" si="22"/>
        <v>0</v>
      </c>
    </row>
    <row r="180" spans="1:11" ht="12.75">
      <c r="A180" s="49">
        <f>A177</f>
        <v>23</v>
      </c>
      <c r="B180" s="49"/>
      <c r="C180" s="49"/>
      <c r="E180" s="49" t="str">
        <f ca="1">IF(Kruistabel!B180="","",_xlfn.IFERROR(VLOOKUP(Kruistabel!B180&amp;Kruistabel!B178,'h-uitslagen'!A:D,3,FALSE),VLOOKUP(Kruistabel!B178&amp;Kruistabel!B180,'h-uitslagen'!A:D,4,FALSE)))</f>
        <v/>
      </c>
      <c r="F180" s="49" t="str">
        <f ca="1">IF(Kruistabel!B180="","",_xlfn.IFERROR(VLOOKUP(Kruistabel!B180&amp;Kruistabel!B179,'h-uitslagen'!A:D,3,FALSE),VLOOKUP(Kruistabel!B179&amp;Kruistabel!B180,'h-uitslagen'!A:D,4,FALSE)))</f>
        <v/>
      </c>
      <c r="H180" s="49" t="str">
        <f ca="1">IF(Kruistabel!B180="","",_xlfn.IFERROR(VLOOKUP(Kruistabel!B180&amp;Kruistabel!B181,'h-uitslagen'!A:D,3,FALSE),VLOOKUP(Kruistabel!B181&amp;Kruistabel!B180,'h-uitslagen'!A:D,4,FALSE)))</f>
        <v/>
      </c>
      <c r="I180" s="49" t="str">
        <f ca="1">IF(Kruistabel!B180="","",_xlfn.IFERROR(VLOOKUP(Kruistabel!B180&amp;Kruistabel!B182,'h-uitslagen'!A:D,3,FALSE),VLOOKUP(Kruistabel!B182&amp;Kruistabel!B180,'h-uitslagen'!A:D,4,FALSE)))</f>
        <v/>
      </c>
      <c r="J180" s="49" t="str">
        <f ca="1">IF(Kruistabel!B180="","",_xlfn.IFERROR(VLOOKUP(Kruistabel!B180&amp;Kruistabel!B183,'h-uitslagen'!A:D,3,FALSE),VLOOKUP(Kruistabel!B183&amp;Kruistabel!B180,'h-uitslagen'!A:D,4,FALSE)))</f>
        <v/>
      </c>
      <c r="K180" s="49">
        <f ca="1" t="shared" si="22"/>
        <v>0</v>
      </c>
    </row>
    <row r="181" spans="1:11" ht="12.75">
      <c r="A181" s="49">
        <f>A180</f>
        <v>23</v>
      </c>
      <c r="B181" s="49"/>
      <c r="C181" s="49"/>
      <c r="E181" s="49" t="str">
        <f ca="1">IF(Kruistabel!B181="","",_xlfn.IFERROR(VLOOKUP(Kruistabel!B181&amp;Kruistabel!B178,'h-uitslagen'!A:D,3,FALSE),VLOOKUP(Kruistabel!B178&amp;Kruistabel!B181,'h-uitslagen'!A:D,4,FALSE)))</f>
        <v/>
      </c>
      <c r="F181" s="49" t="str">
        <f ca="1">IF(Kruistabel!B181="","",_xlfn.IFERROR(VLOOKUP(Kruistabel!B181&amp;Kruistabel!B179,'h-uitslagen'!A:D,3,FALSE),VLOOKUP(Kruistabel!B179&amp;Kruistabel!B181,'h-uitslagen'!A:D,4,FALSE)))</f>
        <v/>
      </c>
      <c r="G181" s="49" t="str">
        <f ca="1">IF(Kruistabel!B181="","",_xlfn.IFERROR(VLOOKUP(Kruistabel!B181&amp;Kruistabel!B180,'h-uitslagen'!A:D,3,FALSE),VLOOKUP(Kruistabel!B180&amp;Kruistabel!B181,'h-uitslagen'!A:D,4,FALSE)))</f>
        <v/>
      </c>
      <c r="I181" s="49" t="str">
        <f ca="1">IF(Kruistabel!B181="","",_xlfn.IFERROR(VLOOKUP(Kruistabel!B181&amp;Kruistabel!B182,'h-uitslagen'!A:D,3,FALSE),VLOOKUP(Kruistabel!B182&amp;Kruistabel!B181,'h-uitslagen'!A:D,4,FALSE)))</f>
        <v/>
      </c>
      <c r="J181" s="49" t="str">
        <f ca="1">IF(Kruistabel!B181="","",_xlfn.IFERROR(VLOOKUP(Kruistabel!B181&amp;Kruistabel!B183,'h-uitslagen'!A:D,3,FALSE),VLOOKUP(Kruistabel!B183&amp;Kruistabel!B181,'h-uitslagen'!A:D,4,FALSE)))</f>
        <v/>
      </c>
      <c r="K181" s="49">
        <f ca="1" t="shared" si="22"/>
        <v>0</v>
      </c>
    </row>
    <row r="182" spans="1:11" ht="12.75">
      <c r="A182" s="49">
        <f>A179</f>
        <v>23</v>
      </c>
      <c r="B182" s="49"/>
      <c r="C182" s="49"/>
      <c r="E182" s="49" t="str">
        <f ca="1">IF(Kruistabel!B182="","",_xlfn.IFERROR(VLOOKUP(Kruistabel!B182&amp;Kruistabel!B178,'h-uitslagen'!A:D,3,FALSE),VLOOKUP(Kruistabel!B178&amp;Kruistabel!B182,'h-uitslagen'!A:D,4,FALSE)))</f>
        <v/>
      </c>
      <c r="F182" s="49" t="str">
        <f ca="1">IF(Kruistabel!B182="","",_xlfn.IFERROR(VLOOKUP(Kruistabel!B182&amp;Kruistabel!B179,'h-uitslagen'!A:D,3,FALSE),VLOOKUP(Kruistabel!B179&amp;Kruistabel!B182,'h-uitslagen'!A:D,4,FALSE)))</f>
        <v/>
      </c>
      <c r="G182" s="49" t="str">
        <f ca="1">IF(Kruistabel!B182="","",_xlfn.IFERROR(VLOOKUP(Kruistabel!B182&amp;Kruistabel!B180,'h-uitslagen'!A:D,3,FALSE),VLOOKUP(Kruistabel!B180&amp;Kruistabel!B182,'h-uitslagen'!A:D,4,FALSE)))</f>
        <v/>
      </c>
      <c r="H182" s="49" t="str">
        <f ca="1">IF(Kruistabel!B182="","",_xlfn.IFERROR(VLOOKUP(Kruistabel!B182&amp;Kruistabel!B181,'h-uitslagen'!A:D,3,FALSE),VLOOKUP(Kruistabel!B181&amp;Kruistabel!B182,'h-uitslagen'!A:D,4,FALSE)))</f>
        <v/>
      </c>
      <c r="I182" s="49"/>
      <c r="J182" s="49" t="str">
        <f ca="1">IF(Kruistabel!B182="","",_xlfn.IFERROR(VLOOKUP(Kruistabel!B182&amp;Kruistabel!B183,'h-uitslagen'!A:D,3,FALSE),VLOOKUP(Kruistabel!B183&amp;Kruistabel!B182,'h-uitslagen'!A:D,4,FALSE)))</f>
        <v/>
      </c>
      <c r="K182" s="49">
        <f ca="1" t="shared" si="22"/>
        <v>0</v>
      </c>
    </row>
    <row r="183" spans="1:11" ht="12.75">
      <c r="A183" s="49">
        <f>A182</f>
        <v>23</v>
      </c>
      <c r="B183" s="49"/>
      <c r="C183" s="49"/>
      <c r="E183" s="49" t="str">
        <f ca="1">IF(Kruistabel!B183="","",_xlfn.IFERROR(VLOOKUP(Kruistabel!B183&amp;Kruistabel!B178,'h-uitslagen'!A:D,3,FALSE),VLOOKUP(Kruistabel!B178&amp;Kruistabel!B183,'h-uitslagen'!A:D,4,FALSE)))</f>
        <v/>
      </c>
      <c r="F183" s="49" t="str">
        <f ca="1">IF(Kruistabel!B183="","",_xlfn.IFERROR(VLOOKUP(Kruistabel!B183&amp;Kruistabel!B179,'h-uitslagen'!A:D,3,FALSE),VLOOKUP(Kruistabel!B179&amp;Kruistabel!B183,'h-uitslagen'!A:D,4,FALSE)))</f>
        <v/>
      </c>
      <c r="G183" s="49" t="str">
        <f ca="1">IF(Kruistabel!B183="","",_xlfn.IFERROR(VLOOKUP(Kruistabel!B183&amp;Kruistabel!B180,'h-uitslagen'!A:D,3,FALSE),VLOOKUP(Kruistabel!B180&amp;Kruistabel!B183,'h-uitslagen'!A:D,4,FALSE)))</f>
        <v/>
      </c>
      <c r="H183" s="49" t="str">
        <f ca="1">IF(Kruistabel!B183="","",_xlfn.IFERROR(VLOOKUP(Kruistabel!B183&amp;Kruistabel!B181,'h-uitslagen'!A:D,3,FALSE),VLOOKUP(Kruistabel!B181&amp;Kruistabel!B183,'h-uitslagen'!A:D,4,FALSE)))</f>
        <v/>
      </c>
      <c r="I183" s="49" t="str">
        <f ca="1">IF(Kruistabel!B183="","",_xlfn.IFERROR(VLOOKUP(Kruistabel!B183&amp;Kruistabel!B182,'h-uitslagen'!A:D,3,FALSE),VLOOKUP(Kruistabel!B182&amp;Kruistabel!B183,'h-uitslagen'!A:D,4,FALSE)))</f>
        <v/>
      </c>
      <c r="J183" s="49"/>
      <c r="K183" s="49">
        <f ca="1" t="shared" si="22"/>
        <v>0</v>
      </c>
    </row>
    <row r="184" spans="1:11" ht="12.75">
      <c r="A184" s="49"/>
      <c r="B184" s="49"/>
      <c r="C184" s="49"/>
      <c r="E184" s="49"/>
      <c r="F184" s="49"/>
      <c r="I184" s="49"/>
      <c r="J184" s="49"/>
      <c r="K184" s="49"/>
    </row>
    <row r="185" spans="1:11" ht="12.75">
      <c r="A185" s="4">
        <f>A177+1</f>
        <v>24</v>
      </c>
      <c r="B185" s="4">
        <v>1</v>
      </c>
      <c r="C185" s="4">
        <v>2</v>
      </c>
      <c r="D185" s="4">
        <v>3</v>
      </c>
      <c r="E185" s="4">
        <v>1</v>
      </c>
      <c r="F185" s="4">
        <v>2</v>
      </c>
      <c r="G185" s="4">
        <v>3</v>
      </c>
      <c r="H185" s="4">
        <v>4</v>
      </c>
      <c r="I185" s="4">
        <v>5</v>
      </c>
      <c r="J185" s="4">
        <v>6</v>
      </c>
      <c r="K185" s="4" t="s">
        <v>90</v>
      </c>
    </row>
    <row r="186" spans="1:11" ht="12.75">
      <c r="A186" s="49">
        <f>A185</f>
        <v>24</v>
      </c>
      <c r="B186" s="49"/>
      <c r="C186" s="49"/>
      <c r="E186" s="49"/>
      <c r="F186" s="49" t="str">
        <f ca="1">IF(Kruistabel!B186="","",_xlfn.IFERROR(VLOOKUP(Kruistabel!B186&amp;Kruistabel!B187,'h-uitslagen'!A:D,3,FALSE),VLOOKUP(Kruistabel!B187&amp;Kruistabel!B186,'h-uitslagen'!A:D,4,FALSE)))</f>
        <v/>
      </c>
      <c r="G186" s="49" t="str">
        <f ca="1">IF(Kruistabel!B186="","",_xlfn.IFERROR(VLOOKUP(Kruistabel!B186&amp;Kruistabel!B188,'h-uitslagen'!A:D,3,FALSE),VLOOKUP(Kruistabel!B188&amp;Kruistabel!B186,'h-uitslagen'!A:D,4,FALSE)))</f>
        <v/>
      </c>
      <c r="H186" s="49" t="str">
        <f ca="1">IF(Kruistabel!B186="","",_xlfn.IFERROR(VLOOKUP(Kruistabel!B186&amp;Kruistabel!B189,'h-uitslagen'!A:D,3,FALSE),VLOOKUP(Kruistabel!B189&amp;Kruistabel!B186,'h-uitslagen'!A:D,4,FALSE)))</f>
        <v/>
      </c>
      <c r="I186" s="49" t="str">
        <f ca="1">IF(Kruistabel!B186="","",_xlfn.IFERROR(VLOOKUP(Kruistabel!B186&amp;Kruistabel!B190,'h-uitslagen'!A:D,3,FALSE),VLOOKUP(Kruistabel!B190&amp;Kruistabel!B186,'h-uitslagen'!A:D,4,FALSE)))</f>
        <v/>
      </c>
      <c r="J186" s="49" t="str">
        <f ca="1">IF(Kruistabel!B186="","",_xlfn.IFERROR(VLOOKUP(Kruistabel!B186&amp;Kruistabel!B191,'h-uitslagen'!A:D,3,FALSE),VLOOKUP(Kruistabel!B191&amp;Kruistabel!B186,'h-uitslagen'!A:D,4,FALSE)))</f>
        <v/>
      </c>
      <c r="K186" s="49">
        <f aca="true" t="shared" si="23" ref="K186:K191">SUM(E186:J186)</f>
        <v>0</v>
      </c>
    </row>
    <row r="187" spans="1:11" ht="12.75">
      <c r="A187" s="49">
        <f>A186</f>
        <v>24</v>
      </c>
      <c r="B187" s="49"/>
      <c r="C187" s="49"/>
      <c r="E187" s="49" t="str">
        <f ca="1">IF(Kruistabel!B187="","",_xlfn.IFERROR(VLOOKUP(Kruistabel!B187&amp;Kruistabel!B186,'h-uitslagen'!A:D,3,FALSE),VLOOKUP(Kruistabel!B186&amp;Kruistabel!B187,'h-uitslagen'!A:D,4,FALSE)))</f>
        <v/>
      </c>
      <c r="F187" s="19"/>
      <c r="G187" s="49" t="str">
        <f ca="1">IF(Kruistabel!B187="","",_xlfn.IFERROR(VLOOKUP(Kruistabel!B187&amp;Kruistabel!B188,'h-uitslagen'!A:D,3,FALSE),VLOOKUP(Kruistabel!B188&amp;Kruistabel!B187,'h-uitslagen'!A:D,4,FALSE)))</f>
        <v/>
      </c>
      <c r="H187" s="49" t="str">
        <f ca="1">IF(Kruistabel!B187="","",_xlfn.IFERROR(VLOOKUP(Kruistabel!B187&amp;Kruistabel!B189,'h-uitslagen'!A:D,3,FALSE),VLOOKUP(Kruistabel!B189&amp;Kruistabel!B187,'h-uitslagen'!A:D,4,FALSE)))</f>
        <v/>
      </c>
      <c r="I187" s="49" t="str">
        <f ca="1">IF(Kruistabel!B187="","",_xlfn.IFERROR(VLOOKUP(Kruistabel!B187&amp;Kruistabel!B190,'h-uitslagen'!A:D,3,FALSE),VLOOKUP(Kruistabel!B190&amp;Kruistabel!B187,'h-uitslagen'!A:D,4,FALSE)))</f>
        <v/>
      </c>
      <c r="J187" s="49" t="str">
        <f ca="1">IF(Kruistabel!B187="","",_xlfn.IFERROR(VLOOKUP(Kruistabel!B187&amp;Kruistabel!B191,'h-uitslagen'!A:D,3,FALSE),VLOOKUP(Kruistabel!B191&amp;Kruistabel!B187,'h-uitslagen'!A:D,4,FALSE)))</f>
        <v/>
      </c>
      <c r="K187" s="49">
        <f ca="1" t="shared" si="23"/>
        <v>0</v>
      </c>
    </row>
    <row r="188" spans="1:11" ht="12.75">
      <c r="A188" s="49">
        <f>A185</f>
        <v>24</v>
      </c>
      <c r="B188" s="49"/>
      <c r="C188" s="49"/>
      <c r="E188" s="49" t="str">
        <f ca="1">IF(Kruistabel!B188="","",_xlfn.IFERROR(VLOOKUP(Kruistabel!B188&amp;Kruistabel!B186,'h-uitslagen'!A:D,3,FALSE),VLOOKUP(Kruistabel!B186&amp;Kruistabel!B188,'h-uitslagen'!A:D,4,FALSE)))</f>
        <v/>
      </c>
      <c r="F188" s="49" t="str">
        <f ca="1">IF(Kruistabel!B188="","",_xlfn.IFERROR(VLOOKUP(Kruistabel!B188&amp;Kruistabel!B187,'h-uitslagen'!A:D,3,FALSE),VLOOKUP(Kruistabel!B187&amp;Kruistabel!B188,'h-uitslagen'!A:D,4,FALSE)))</f>
        <v/>
      </c>
      <c r="H188" s="49" t="str">
        <f ca="1">IF(Kruistabel!B188="","",_xlfn.IFERROR(VLOOKUP(Kruistabel!B188&amp;Kruistabel!B189,'h-uitslagen'!A:D,3,FALSE),VLOOKUP(Kruistabel!B189&amp;Kruistabel!B188,'h-uitslagen'!A:D,4,FALSE)))</f>
        <v/>
      </c>
      <c r="I188" s="49" t="str">
        <f ca="1">IF(Kruistabel!B188="","",_xlfn.IFERROR(VLOOKUP(Kruistabel!B188&amp;Kruistabel!B190,'h-uitslagen'!A:D,3,FALSE),VLOOKUP(Kruistabel!B190&amp;Kruistabel!B188,'h-uitslagen'!A:D,4,FALSE)))</f>
        <v/>
      </c>
      <c r="J188" s="49" t="str">
        <f ca="1">IF(Kruistabel!B188="","",_xlfn.IFERROR(VLOOKUP(Kruistabel!B188&amp;Kruistabel!B191,'h-uitslagen'!A:D,3,FALSE),VLOOKUP(Kruistabel!B191&amp;Kruistabel!B188,'h-uitslagen'!A:D,4,FALSE)))</f>
        <v/>
      </c>
      <c r="K188" s="49">
        <f ca="1" t="shared" si="23"/>
        <v>0</v>
      </c>
    </row>
    <row r="189" spans="1:11" ht="12.75">
      <c r="A189" s="49">
        <f>A188</f>
        <v>24</v>
      </c>
      <c r="B189" s="49"/>
      <c r="C189" s="49"/>
      <c r="E189" s="49" t="str">
        <f ca="1">IF(Kruistabel!B189="","",_xlfn.IFERROR(VLOOKUP(Kruistabel!B189&amp;Kruistabel!B186,'h-uitslagen'!A:D,3,FALSE),VLOOKUP(Kruistabel!B186&amp;Kruistabel!B189,'h-uitslagen'!A:D,4,FALSE)))</f>
        <v/>
      </c>
      <c r="F189" s="49" t="str">
        <f ca="1">IF(Kruistabel!B189="","",_xlfn.IFERROR(VLOOKUP(Kruistabel!B189&amp;Kruistabel!B187,'h-uitslagen'!A:D,3,FALSE),VLOOKUP(Kruistabel!B187&amp;Kruistabel!B189,'h-uitslagen'!A:D,4,FALSE)))</f>
        <v/>
      </c>
      <c r="G189" s="49" t="str">
        <f ca="1">IF(Kruistabel!B189="","",_xlfn.IFERROR(VLOOKUP(Kruistabel!B189&amp;Kruistabel!B188,'h-uitslagen'!A:D,3,FALSE),VLOOKUP(Kruistabel!B188&amp;Kruistabel!B189,'h-uitslagen'!A:D,4,FALSE)))</f>
        <v/>
      </c>
      <c r="I189" s="49" t="str">
        <f ca="1">IF(Kruistabel!B189="","",_xlfn.IFERROR(VLOOKUP(Kruistabel!B189&amp;Kruistabel!B190,'h-uitslagen'!A:D,3,FALSE),VLOOKUP(Kruistabel!B190&amp;Kruistabel!B189,'h-uitslagen'!A:D,4,FALSE)))</f>
        <v/>
      </c>
      <c r="J189" s="49" t="str">
        <f ca="1">IF(Kruistabel!B189="","",_xlfn.IFERROR(VLOOKUP(Kruistabel!B189&amp;Kruistabel!B191,'h-uitslagen'!A:D,3,FALSE),VLOOKUP(Kruistabel!B191&amp;Kruistabel!B189,'h-uitslagen'!A:D,4,FALSE)))</f>
        <v/>
      </c>
      <c r="K189" s="49">
        <f ca="1" t="shared" si="23"/>
        <v>0</v>
      </c>
    </row>
    <row r="190" spans="1:11" ht="12.75">
      <c r="A190" s="49">
        <f>A187</f>
        <v>24</v>
      </c>
      <c r="B190" s="49"/>
      <c r="C190" s="49"/>
      <c r="E190" s="49" t="str">
        <f ca="1">IF(Kruistabel!B190="","",_xlfn.IFERROR(VLOOKUP(Kruistabel!B190&amp;Kruistabel!B186,'h-uitslagen'!A:D,3,FALSE),VLOOKUP(Kruistabel!B186&amp;Kruistabel!B190,'h-uitslagen'!A:D,4,FALSE)))</f>
        <v/>
      </c>
      <c r="F190" s="49" t="str">
        <f ca="1">IF(Kruistabel!B190="","",_xlfn.IFERROR(VLOOKUP(Kruistabel!B190&amp;Kruistabel!B187,'h-uitslagen'!A:D,3,FALSE),VLOOKUP(Kruistabel!B187&amp;Kruistabel!B190,'h-uitslagen'!A:D,4,FALSE)))</f>
        <v/>
      </c>
      <c r="G190" s="49" t="str">
        <f ca="1">IF(Kruistabel!B190="","",_xlfn.IFERROR(VLOOKUP(Kruistabel!B190&amp;Kruistabel!B188,'h-uitslagen'!A:D,3,FALSE),VLOOKUP(Kruistabel!B188&amp;Kruistabel!B190,'h-uitslagen'!A:D,4,FALSE)))</f>
        <v/>
      </c>
      <c r="H190" s="49" t="str">
        <f ca="1">IF(Kruistabel!B190="","",_xlfn.IFERROR(VLOOKUP(Kruistabel!B190&amp;Kruistabel!B189,'h-uitslagen'!A:D,3,FALSE),VLOOKUP(Kruistabel!B189&amp;Kruistabel!B190,'h-uitslagen'!A:D,4,FALSE)))</f>
        <v/>
      </c>
      <c r="I190" s="49"/>
      <c r="J190" s="49" t="str">
        <f ca="1">IF(Kruistabel!B190="","",_xlfn.IFERROR(VLOOKUP(Kruistabel!B190&amp;Kruistabel!B191,'h-uitslagen'!A:D,3,FALSE),VLOOKUP(Kruistabel!B191&amp;Kruistabel!B190,'h-uitslagen'!A:D,4,FALSE)))</f>
        <v/>
      </c>
      <c r="K190" s="49">
        <f ca="1" t="shared" si="23"/>
        <v>0</v>
      </c>
    </row>
    <row r="191" spans="1:11" ht="12.75">
      <c r="A191" s="49">
        <f>A190</f>
        <v>24</v>
      </c>
      <c r="B191" s="49"/>
      <c r="C191" s="49"/>
      <c r="E191" s="49" t="str">
        <f ca="1">IF(Kruistabel!B191="","",_xlfn.IFERROR(VLOOKUP(Kruistabel!B191&amp;Kruistabel!B186,'h-uitslagen'!A:D,3,FALSE),VLOOKUP(Kruistabel!B186&amp;Kruistabel!B191,'h-uitslagen'!A:D,4,FALSE)))</f>
        <v/>
      </c>
      <c r="F191" s="49" t="str">
        <f ca="1">IF(Kruistabel!B191="","",_xlfn.IFERROR(VLOOKUP(Kruistabel!B191&amp;Kruistabel!B187,'h-uitslagen'!A:D,3,FALSE),VLOOKUP(Kruistabel!B187&amp;Kruistabel!B191,'h-uitslagen'!A:D,4,FALSE)))</f>
        <v/>
      </c>
      <c r="G191" s="49" t="str">
        <f ca="1">IF(Kruistabel!B191="","",_xlfn.IFERROR(VLOOKUP(Kruistabel!B191&amp;Kruistabel!B188,'h-uitslagen'!A:D,3,FALSE),VLOOKUP(Kruistabel!B188&amp;Kruistabel!B191,'h-uitslagen'!A:D,4,FALSE)))</f>
        <v/>
      </c>
      <c r="H191" s="49" t="str">
        <f ca="1">IF(Kruistabel!B191="","",_xlfn.IFERROR(VLOOKUP(Kruistabel!B191&amp;Kruistabel!B189,'h-uitslagen'!A:D,3,FALSE),VLOOKUP(Kruistabel!B189&amp;Kruistabel!B191,'h-uitslagen'!A:D,4,FALSE)))</f>
        <v/>
      </c>
      <c r="I191" s="49" t="str">
        <f ca="1">IF(Kruistabel!B191="","",_xlfn.IFERROR(VLOOKUP(Kruistabel!B191&amp;Kruistabel!B190,'h-uitslagen'!A:D,3,FALSE),VLOOKUP(Kruistabel!B190&amp;Kruistabel!B191,'h-uitslagen'!A:D,4,FALSE)))</f>
        <v/>
      </c>
      <c r="J191" s="49"/>
      <c r="K191" s="49">
        <f ca="1" t="shared" si="23"/>
        <v>0</v>
      </c>
    </row>
    <row r="192" spans="1:11" ht="12.75">
      <c r="A192" s="49"/>
      <c r="B192" s="49"/>
      <c r="C192" s="49"/>
      <c r="E192" s="49"/>
      <c r="F192" s="49"/>
      <c r="I192" s="49"/>
      <c r="J192" s="49"/>
      <c r="K192" s="49"/>
    </row>
    <row r="193" spans="1:11" ht="12.75">
      <c r="A193" s="4">
        <f>A185+1</f>
        <v>25</v>
      </c>
      <c r="B193" s="4">
        <v>1</v>
      </c>
      <c r="C193" s="4">
        <v>2</v>
      </c>
      <c r="D193" s="4">
        <v>3</v>
      </c>
      <c r="E193" s="4">
        <v>1</v>
      </c>
      <c r="F193" s="4">
        <v>2</v>
      </c>
      <c r="G193" s="4">
        <v>3</v>
      </c>
      <c r="H193" s="4">
        <v>4</v>
      </c>
      <c r="I193" s="4">
        <v>5</v>
      </c>
      <c r="J193" s="4">
        <v>6</v>
      </c>
      <c r="K193" s="4" t="s">
        <v>90</v>
      </c>
    </row>
    <row r="194" spans="1:11" ht="12.75">
      <c r="A194" s="49">
        <f>A193</f>
        <v>25</v>
      </c>
      <c r="B194" s="49"/>
      <c r="C194" s="49"/>
      <c r="E194" s="49"/>
      <c r="F194" s="49" t="str">
        <f ca="1">IF(Kruistabel!B194="","",_xlfn.IFERROR(VLOOKUP(Kruistabel!B194&amp;Kruistabel!B195,'h-uitslagen'!A:D,3,FALSE),VLOOKUP(Kruistabel!B195&amp;Kruistabel!B194,'h-uitslagen'!A:D,4,FALSE)))</f>
        <v/>
      </c>
      <c r="G194" s="49" t="str">
        <f ca="1">IF(Kruistabel!B194="","",_xlfn.IFERROR(VLOOKUP(Kruistabel!B194&amp;Kruistabel!B196,'h-uitslagen'!A:D,3,FALSE),VLOOKUP(Kruistabel!B196&amp;Kruistabel!B194,'h-uitslagen'!A:D,4,FALSE)))</f>
        <v/>
      </c>
      <c r="H194" s="49" t="str">
        <f ca="1">IF(Kruistabel!B194="","",_xlfn.IFERROR(VLOOKUP(Kruistabel!B194&amp;Kruistabel!B197,'h-uitslagen'!A:D,3,FALSE),VLOOKUP(Kruistabel!B197&amp;Kruistabel!B194,'h-uitslagen'!A:D,4,FALSE)))</f>
        <v/>
      </c>
      <c r="I194" s="49" t="str">
        <f ca="1">IF(Kruistabel!B194="","",_xlfn.IFERROR(VLOOKUP(Kruistabel!B194&amp;Kruistabel!B198,'h-uitslagen'!A:D,3,FALSE),VLOOKUP(Kruistabel!B198&amp;Kruistabel!B194,'h-uitslagen'!A:D,4,FALSE)))</f>
        <v/>
      </c>
      <c r="J194" s="49" t="str">
        <f ca="1">IF(Kruistabel!B194="","",_xlfn.IFERROR(VLOOKUP(Kruistabel!B194&amp;Kruistabel!B199,'h-uitslagen'!A:D,3,FALSE),VLOOKUP(Kruistabel!B199&amp;Kruistabel!B194,'h-uitslagen'!A:D,4,FALSE)))</f>
        <v/>
      </c>
      <c r="K194" s="49">
        <f aca="true" t="shared" si="24" ref="K194:K199">SUM(E194:J194)</f>
        <v>0</v>
      </c>
    </row>
    <row r="195" spans="1:11" ht="12.75">
      <c r="A195" s="49">
        <f>A194</f>
        <v>25</v>
      </c>
      <c r="B195" s="49"/>
      <c r="C195" s="49"/>
      <c r="E195" s="49" t="str">
        <f ca="1">IF(Kruistabel!B195="","",_xlfn.IFERROR(VLOOKUP(Kruistabel!B195&amp;Kruistabel!B194,'h-uitslagen'!A:D,3,FALSE),VLOOKUP(Kruistabel!B194&amp;Kruistabel!B195,'h-uitslagen'!A:D,4,FALSE)))</f>
        <v/>
      </c>
      <c r="F195" s="19"/>
      <c r="G195" s="49" t="str">
        <f ca="1">IF(Kruistabel!B195="","",_xlfn.IFERROR(VLOOKUP(Kruistabel!B195&amp;Kruistabel!B196,'h-uitslagen'!A:D,3,FALSE),VLOOKUP(Kruistabel!B196&amp;Kruistabel!B195,'h-uitslagen'!A:D,4,FALSE)))</f>
        <v/>
      </c>
      <c r="H195" s="49" t="str">
        <f ca="1">IF(Kruistabel!B195="","",_xlfn.IFERROR(VLOOKUP(Kruistabel!B195&amp;Kruistabel!B197,'h-uitslagen'!A:D,3,FALSE),VLOOKUP(Kruistabel!B197&amp;Kruistabel!B195,'h-uitslagen'!A:D,4,FALSE)))</f>
        <v/>
      </c>
      <c r="I195" s="49" t="str">
        <f ca="1">IF(Kruistabel!B195="","",_xlfn.IFERROR(VLOOKUP(Kruistabel!B195&amp;Kruistabel!B198,'h-uitslagen'!A:D,3,FALSE),VLOOKUP(Kruistabel!B198&amp;Kruistabel!B195,'h-uitslagen'!A:D,4,FALSE)))</f>
        <v/>
      </c>
      <c r="J195" s="49" t="str">
        <f ca="1">IF(Kruistabel!B195="","",_xlfn.IFERROR(VLOOKUP(Kruistabel!B195&amp;Kruistabel!B199,'h-uitslagen'!A:D,3,FALSE),VLOOKUP(Kruistabel!B199&amp;Kruistabel!B195,'h-uitslagen'!A:D,4,FALSE)))</f>
        <v/>
      </c>
      <c r="K195" s="49">
        <f ca="1" t="shared" si="24"/>
        <v>0</v>
      </c>
    </row>
    <row r="196" spans="1:11" ht="12.75">
      <c r="A196" s="49">
        <f>A193</f>
        <v>25</v>
      </c>
      <c r="B196" s="49"/>
      <c r="C196" s="49"/>
      <c r="E196" s="49" t="str">
        <f ca="1">IF(Kruistabel!B196="","",_xlfn.IFERROR(VLOOKUP(Kruistabel!B196&amp;Kruistabel!B194,'h-uitslagen'!A:D,3,FALSE),VLOOKUP(Kruistabel!B194&amp;Kruistabel!B196,'h-uitslagen'!A:D,4,FALSE)))</f>
        <v/>
      </c>
      <c r="F196" s="49" t="str">
        <f ca="1">IF(Kruistabel!B196="","",_xlfn.IFERROR(VLOOKUP(Kruistabel!B196&amp;Kruistabel!B195,'h-uitslagen'!A:D,3,FALSE),VLOOKUP(Kruistabel!B195&amp;Kruistabel!B196,'h-uitslagen'!A:D,4,FALSE)))</f>
        <v/>
      </c>
      <c r="H196" s="49" t="str">
        <f ca="1">IF(Kruistabel!B196="","",_xlfn.IFERROR(VLOOKUP(Kruistabel!B196&amp;Kruistabel!B197,'h-uitslagen'!A:D,3,FALSE),VLOOKUP(Kruistabel!B197&amp;Kruistabel!B196,'h-uitslagen'!A:D,4,FALSE)))</f>
        <v/>
      </c>
      <c r="I196" s="49" t="str">
        <f ca="1">IF(Kruistabel!B196="","",_xlfn.IFERROR(VLOOKUP(Kruistabel!B196&amp;Kruistabel!B198,'h-uitslagen'!A:D,3,FALSE),VLOOKUP(Kruistabel!B198&amp;Kruistabel!B196,'h-uitslagen'!A:D,4,FALSE)))</f>
        <v/>
      </c>
      <c r="J196" s="49" t="str">
        <f ca="1">IF(Kruistabel!B196="","",_xlfn.IFERROR(VLOOKUP(Kruistabel!B196&amp;Kruistabel!B199,'h-uitslagen'!A:D,3,FALSE),VLOOKUP(Kruistabel!B199&amp;Kruistabel!B196,'h-uitslagen'!A:D,4,FALSE)))</f>
        <v/>
      </c>
      <c r="K196" s="49">
        <f ca="1" t="shared" si="24"/>
        <v>0</v>
      </c>
    </row>
    <row r="197" spans="1:11" ht="12.75">
      <c r="A197" s="49">
        <f>A196</f>
        <v>25</v>
      </c>
      <c r="B197" s="49"/>
      <c r="C197" s="49"/>
      <c r="E197" s="49" t="str">
        <f ca="1">IF(Kruistabel!B197="","",_xlfn.IFERROR(VLOOKUP(Kruistabel!B197&amp;Kruistabel!B194,'h-uitslagen'!A:D,3,FALSE),VLOOKUP(Kruistabel!B194&amp;Kruistabel!B197,'h-uitslagen'!A:D,4,FALSE)))</f>
        <v/>
      </c>
      <c r="F197" s="49" t="str">
        <f ca="1">IF(Kruistabel!B197="","",_xlfn.IFERROR(VLOOKUP(Kruistabel!B197&amp;Kruistabel!B195,'h-uitslagen'!A:D,3,FALSE),VLOOKUP(Kruistabel!B195&amp;Kruistabel!B197,'h-uitslagen'!A:D,4,FALSE)))</f>
        <v/>
      </c>
      <c r="G197" s="49" t="str">
        <f ca="1">IF(Kruistabel!B197="","",_xlfn.IFERROR(VLOOKUP(Kruistabel!B197&amp;Kruistabel!B196,'h-uitslagen'!A:D,3,FALSE),VLOOKUP(Kruistabel!B196&amp;Kruistabel!B197,'h-uitslagen'!A:D,4,FALSE)))</f>
        <v/>
      </c>
      <c r="I197" s="49" t="str">
        <f ca="1">IF(Kruistabel!B197="","",_xlfn.IFERROR(VLOOKUP(Kruistabel!B197&amp;Kruistabel!B198,'h-uitslagen'!A:D,3,FALSE),VLOOKUP(Kruistabel!B198&amp;Kruistabel!B197,'h-uitslagen'!A:D,4,FALSE)))</f>
        <v/>
      </c>
      <c r="J197" s="49" t="str">
        <f ca="1">IF(Kruistabel!B197="","",_xlfn.IFERROR(VLOOKUP(Kruistabel!B197&amp;Kruistabel!B199,'h-uitslagen'!A:D,3,FALSE),VLOOKUP(Kruistabel!B199&amp;Kruistabel!B197,'h-uitslagen'!A:D,4,FALSE)))</f>
        <v/>
      </c>
      <c r="K197" s="49">
        <f ca="1" t="shared" si="24"/>
        <v>0</v>
      </c>
    </row>
    <row r="198" spans="1:11" ht="12.75">
      <c r="A198" s="49">
        <f>A195</f>
        <v>25</v>
      </c>
      <c r="B198" s="49"/>
      <c r="C198" s="49"/>
      <c r="E198" s="49" t="str">
        <f ca="1">IF(Kruistabel!B198="","",_xlfn.IFERROR(VLOOKUP(Kruistabel!B198&amp;Kruistabel!B194,'h-uitslagen'!A:D,3,FALSE),VLOOKUP(Kruistabel!B194&amp;Kruistabel!B198,'h-uitslagen'!A:D,4,FALSE)))</f>
        <v/>
      </c>
      <c r="F198" s="49" t="str">
        <f ca="1">IF(Kruistabel!B198="","",_xlfn.IFERROR(VLOOKUP(Kruistabel!B198&amp;Kruistabel!B195,'h-uitslagen'!A:D,3,FALSE),VLOOKUP(Kruistabel!B195&amp;Kruistabel!B198,'h-uitslagen'!A:D,4,FALSE)))</f>
        <v/>
      </c>
      <c r="G198" s="49" t="str">
        <f ca="1">IF(Kruistabel!B198="","",_xlfn.IFERROR(VLOOKUP(Kruistabel!B198&amp;Kruistabel!B196,'h-uitslagen'!A:D,3,FALSE),VLOOKUP(Kruistabel!B196&amp;Kruistabel!B198,'h-uitslagen'!A:D,4,FALSE)))</f>
        <v/>
      </c>
      <c r="H198" s="49" t="str">
        <f ca="1">IF(Kruistabel!B198="","",_xlfn.IFERROR(VLOOKUP(Kruistabel!B198&amp;Kruistabel!B197,'h-uitslagen'!A:D,3,FALSE),VLOOKUP(Kruistabel!B197&amp;Kruistabel!B198,'h-uitslagen'!A:D,4,FALSE)))</f>
        <v/>
      </c>
      <c r="I198" s="49"/>
      <c r="J198" s="49" t="str">
        <f ca="1">IF(Kruistabel!B198="","",_xlfn.IFERROR(VLOOKUP(Kruistabel!B198&amp;Kruistabel!B199,'h-uitslagen'!A:D,3,FALSE),VLOOKUP(Kruistabel!B199&amp;Kruistabel!B198,'h-uitslagen'!A:D,4,FALSE)))</f>
        <v/>
      </c>
      <c r="K198" s="49">
        <f ca="1" t="shared" si="24"/>
        <v>0</v>
      </c>
    </row>
    <row r="199" spans="1:11" ht="12.75">
      <c r="A199" s="49">
        <f>A198</f>
        <v>25</v>
      </c>
      <c r="B199" s="49"/>
      <c r="C199" s="49"/>
      <c r="E199" s="49" t="str">
        <f ca="1">IF(Kruistabel!B199="","",_xlfn.IFERROR(VLOOKUP(Kruistabel!B199&amp;Kruistabel!B194,'h-uitslagen'!A:D,3,FALSE),VLOOKUP(Kruistabel!B194&amp;Kruistabel!B199,'h-uitslagen'!A:D,4,FALSE)))</f>
        <v/>
      </c>
      <c r="F199" s="49" t="str">
        <f ca="1">IF(Kruistabel!B199="","",_xlfn.IFERROR(VLOOKUP(Kruistabel!B199&amp;Kruistabel!B195,'h-uitslagen'!A:D,3,FALSE),VLOOKUP(Kruistabel!B195&amp;Kruistabel!B199,'h-uitslagen'!A:D,4,FALSE)))</f>
        <v/>
      </c>
      <c r="G199" s="49" t="str">
        <f ca="1">IF(Kruistabel!B199="","",_xlfn.IFERROR(VLOOKUP(Kruistabel!B199&amp;Kruistabel!B196,'h-uitslagen'!A:D,3,FALSE),VLOOKUP(Kruistabel!B196&amp;Kruistabel!B199,'h-uitslagen'!A:D,4,FALSE)))</f>
        <v/>
      </c>
      <c r="H199" s="49" t="str">
        <f ca="1">IF(Kruistabel!B199="","",_xlfn.IFERROR(VLOOKUP(Kruistabel!B199&amp;Kruistabel!B197,'h-uitslagen'!A:D,3,FALSE),VLOOKUP(Kruistabel!B197&amp;Kruistabel!B199,'h-uitslagen'!A:D,4,FALSE)))</f>
        <v/>
      </c>
      <c r="I199" s="49" t="str">
        <f ca="1">IF(Kruistabel!B199="","",_xlfn.IFERROR(VLOOKUP(Kruistabel!B199&amp;Kruistabel!B198,'h-uitslagen'!A:D,3,FALSE),VLOOKUP(Kruistabel!B198&amp;Kruistabel!B199,'h-uitslagen'!A:D,4,FALSE)))</f>
        <v/>
      </c>
      <c r="J199" s="49"/>
      <c r="K199" s="49">
        <f ca="1" t="shared" si="24"/>
        <v>0</v>
      </c>
    </row>
    <row r="200" spans="1:11" ht="12.75">
      <c r="A200" s="49"/>
      <c r="B200" s="49"/>
      <c r="C200" s="49"/>
      <c r="E200" s="49"/>
      <c r="F200" s="49"/>
      <c r="I200" s="49"/>
      <c r="J200" s="49"/>
      <c r="K200" s="49"/>
    </row>
    <row r="201" spans="1:11" ht="12.75">
      <c r="A201" s="4">
        <f>A193+1</f>
        <v>26</v>
      </c>
      <c r="B201" s="4">
        <v>1</v>
      </c>
      <c r="C201" s="4">
        <v>2</v>
      </c>
      <c r="D201" s="4">
        <v>3</v>
      </c>
      <c r="E201" s="4">
        <v>1</v>
      </c>
      <c r="F201" s="4">
        <v>2</v>
      </c>
      <c r="G201" s="4">
        <v>3</v>
      </c>
      <c r="H201" s="4">
        <v>4</v>
      </c>
      <c r="I201" s="4">
        <v>5</v>
      </c>
      <c r="J201" s="4">
        <v>6</v>
      </c>
      <c r="K201" s="4" t="s">
        <v>90</v>
      </c>
    </row>
    <row r="202" spans="1:11" ht="12.75">
      <c r="A202" s="49">
        <f>A201</f>
        <v>26</v>
      </c>
      <c r="B202" s="49"/>
      <c r="C202" s="49"/>
      <c r="E202" s="49"/>
      <c r="F202" s="49" t="str">
        <f ca="1">IF(Kruistabel!B202="","",_xlfn.IFERROR(VLOOKUP(Kruistabel!B202&amp;Kruistabel!B203,'h-uitslagen'!A:D,3,FALSE),VLOOKUP(Kruistabel!B203&amp;Kruistabel!B202,'h-uitslagen'!A:D,4,FALSE)))</f>
        <v/>
      </c>
      <c r="G202" s="49" t="str">
        <f ca="1">IF(Kruistabel!B202="","",_xlfn.IFERROR(VLOOKUP(Kruistabel!B202&amp;Kruistabel!B204,'h-uitslagen'!A:D,3,FALSE),VLOOKUP(Kruistabel!B204&amp;Kruistabel!B202,'h-uitslagen'!A:D,4,FALSE)))</f>
        <v/>
      </c>
      <c r="H202" s="49" t="str">
        <f ca="1">IF(Kruistabel!B202="","",_xlfn.IFERROR(VLOOKUP(Kruistabel!B202&amp;Kruistabel!B205,'h-uitslagen'!A:D,3,FALSE),VLOOKUP(Kruistabel!B205&amp;Kruistabel!B202,'h-uitslagen'!A:D,4,FALSE)))</f>
        <v/>
      </c>
      <c r="I202" s="49" t="str">
        <f ca="1">IF(Kruistabel!B202="","",_xlfn.IFERROR(VLOOKUP(Kruistabel!B202&amp;Kruistabel!B206,'h-uitslagen'!A:D,3,FALSE),VLOOKUP(Kruistabel!B206&amp;Kruistabel!B202,'h-uitslagen'!A:D,4,FALSE)))</f>
        <v/>
      </c>
      <c r="J202" s="49" t="str">
        <f ca="1">IF(Kruistabel!B202="","",_xlfn.IFERROR(VLOOKUP(Kruistabel!B202&amp;Kruistabel!B207,'h-uitslagen'!A:D,3,FALSE),VLOOKUP(Kruistabel!B207&amp;Kruistabel!B202,'h-uitslagen'!A:D,4,FALSE)))</f>
        <v/>
      </c>
      <c r="K202" s="49">
        <f aca="true" t="shared" si="25" ref="K202:K207">SUM(E202:J202)</f>
        <v>0</v>
      </c>
    </row>
    <row r="203" spans="1:11" ht="12.75">
      <c r="A203" s="49">
        <f>A202</f>
        <v>26</v>
      </c>
      <c r="B203" s="49"/>
      <c r="C203" s="49"/>
      <c r="E203" s="49" t="str">
        <f ca="1">IF(Kruistabel!B203="","",_xlfn.IFERROR(VLOOKUP(Kruistabel!B203&amp;Kruistabel!B202,'h-uitslagen'!A:D,3,FALSE),VLOOKUP(Kruistabel!B202&amp;Kruistabel!B203,'h-uitslagen'!A:D,4,FALSE)))</f>
        <v/>
      </c>
      <c r="F203" s="19"/>
      <c r="G203" s="49" t="str">
        <f ca="1">IF(Kruistabel!B203="","",_xlfn.IFERROR(VLOOKUP(Kruistabel!B203&amp;Kruistabel!B204,'h-uitslagen'!A:D,3,FALSE),VLOOKUP(Kruistabel!B204&amp;Kruistabel!B203,'h-uitslagen'!A:D,4,FALSE)))</f>
        <v/>
      </c>
      <c r="H203" s="49" t="str">
        <f ca="1">IF(Kruistabel!B203="","",_xlfn.IFERROR(VLOOKUP(Kruistabel!B203&amp;Kruistabel!B205,'h-uitslagen'!A:D,3,FALSE),VLOOKUP(Kruistabel!B205&amp;Kruistabel!B203,'h-uitslagen'!A:D,4,FALSE)))</f>
        <v/>
      </c>
      <c r="I203" s="49" t="str">
        <f ca="1">IF(Kruistabel!B203="","",_xlfn.IFERROR(VLOOKUP(Kruistabel!B203&amp;Kruistabel!B206,'h-uitslagen'!A:D,3,FALSE),VLOOKUP(Kruistabel!B206&amp;Kruistabel!B203,'h-uitslagen'!A:D,4,FALSE)))</f>
        <v/>
      </c>
      <c r="J203" s="49" t="str">
        <f ca="1">IF(Kruistabel!B203="","",_xlfn.IFERROR(VLOOKUP(Kruistabel!B203&amp;Kruistabel!B207,'h-uitslagen'!A:D,3,FALSE),VLOOKUP(Kruistabel!B207&amp;Kruistabel!B203,'h-uitslagen'!A:D,4,FALSE)))</f>
        <v/>
      </c>
      <c r="K203" s="49">
        <f ca="1" t="shared" si="25"/>
        <v>0</v>
      </c>
    </row>
    <row r="204" spans="1:11" ht="12.75">
      <c r="A204" s="49">
        <f>A201</f>
        <v>26</v>
      </c>
      <c r="B204" s="49"/>
      <c r="C204" s="49"/>
      <c r="E204" s="49" t="str">
        <f ca="1">IF(Kruistabel!B204="","",_xlfn.IFERROR(VLOOKUP(Kruistabel!B204&amp;Kruistabel!B202,'h-uitslagen'!A:D,3,FALSE),VLOOKUP(Kruistabel!B202&amp;Kruistabel!B204,'h-uitslagen'!A:D,4,FALSE)))</f>
        <v/>
      </c>
      <c r="F204" s="49" t="str">
        <f ca="1">IF(Kruistabel!B204="","",_xlfn.IFERROR(VLOOKUP(Kruistabel!B204&amp;Kruistabel!B203,'h-uitslagen'!A:D,3,FALSE),VLOOKUP(Kruistabel!B203&amp;Kruistabel!B204,'h-uitslagen'!A:D,4,FALSE)))</f>
        <v/>
      </c>
      <c r="H204" s="49" t="str">
        <f ca="1">IF(Kruistabel!B204="","",_xlfn.IFERROR(VLOOKUP(Kruistabel!B204&amp;Kruistabel!B205,'h-uitslagen'!A:D,3,FALSE),VLOOKUP(Kruistabel!B205&amp;Kruistabel!B204,'h-uitslagen'!A:D,4,FALSE)))</f>
        <v/>
      </c>
      <c r="I204" s="49" t="str">
        <f ca="1">IF(Kruistabel!B204="","",_xlfn.IFERROR(VLOOKUP(Kruistabel!B204&amp;Kruistabel!B206,'h-uitslagen'!A:D,3,FALSE),VLOOKUP(Kruistabel!B206&amp;Kruistabel!B204,'h-uitslagen'!A:D,4,FALSE)))</f>
        <v/>
      </c>
      <c r="J204" s="49" t="str">
        <f ca="1">IF(Kruistabel!B204="","",_xlfn.IFERROR(VLOOKUP(Kruistabel!B204&amp;Kruistabel!B207,'h-uitslagen'!A:D,3,FALSE),VLOOKUP(Kruistabel!B207&amp;Kruistabel!B204,'h-uitslagen'!A:D,4,FALSE)))</f>
        <v/>
      </c>
      <c r="K204" s="49">
        <f ca="1" t="shared" si="25"/>
        <v>0</v>
      </c>
    </row>
    <row r="205" spans="1:11" ht="12.75">
      <c r="A205" s="49">
        <f>A204</f>
        <v>26</v>
      </c>
      <c r="B205" s="49"/>
      <c r="C205" s="49"/>
      <c r="E205" s="49" t="str">
        <f ca="1">IF(Kruistabel!B205="","",_xlfn.IFERROR(VLOOKUP(Kruistabel!B205&amp;Kruistabel!B202,'h-uitslagen'!A:D,3,FALSE),VLOOKUP(Kruistabel!B202&amp;Kruistabel!B205,'h-uitslagen'!A:D,4,FALSE)))</f>
        <v/>
      </c>
      <c r="F205" s="49" t="str">
        <f ca="1">IF(Kruistabel!B205="","",_xlfn.IFERROR(VLOOKUP(Kruistabel!B205&amp;Kruistabel!B203,'h-uitslagen'!A:D,3,FALSE),VLOOKUP(Kruistabel!B203&amp;Kruistabel!B205,'h-uitslagen'!A:D,4,FALSE)))</f>
        <v/>
      </c>
      <c r="G205" s="49" t="str">
        <f ca="1">IF(Kruistabel!B205="","",_xlfn.IFERROR(VLOOKUP(Kruistabel!B205&amp;Kruistabel!B204,'h-uitslagen'!A:D,3,FALSE),VLOOKUP(Kruistabel!B204&amp;Kruistabel!B205,'h-uitslagen'!A:D,4,FALSE)))</f>
        <v/>
      </c>
      <c r="I205" s="49" t="str">
        <f ca="1">IF(Kruistabel!B205="","",_xlfn.IFERROR(VLOOKUP(Kruistabel!B205&amp;Kruistabel!B206,'h-uitslagen'!A:D,3,FALSE),VLOOKUP(Kruistabel!B206&amp;Kruistabel!B205,'h-uitslagen'!A:D,4,FALSE)))</f>
        <v/>
      </c>
      <c r="J205" s="49" t="str">
        <f ca="1">IF(Kruistabel!B205="","",_xlfn.IFERROR(VLOOKUP(Kruistabel!B205&amp;Kruistabel!B207,'h-uitslagen'!A:D,3,FALSE),VLOOKUP(Kruistabel!B207&amp;Kruistabel!B205,'h-uitslagen'!A:D,4,FALSE)))</f>
        <v/>
      </c>
      <c r="K205" s="49">
        <f ca="1" t="shared" si="25"/>
        <v>0</v>
      </c>
    </row>
    <row r="206" spans="1:11" ht="12.75">
      <c r="A206" s="49">
        <f>A203</f>
        <v>26</v>
      </c>
      <c r="B206" s="49"/>
      <c r="C206" s="49"/>
      <c r="E206" s="49" t="str">
        <f ca="1">IF(Kruistabel!B206="","",_xlfn.IFERROR(VLOOKUP(Kruistabel!B206&amp;Kruistabel!B202,'h-uitslagen'!A:D,3,FALSE),VLOOKUP(Kruistabel!B202&amp;Kruistabel!B206,'h-uitslagen'!A:D,4,FALSE)))</f>
        <v/>
      </c>
      <c r="F206" s="49" t="str">
        <f ca="1">IF(Kruistabel!B206="","",_xlfn.IFERROR(VLOOKUP(Kruistabel!B206&amp;Kruistabel!B203,'h-uitslagen'!A:D,3,FALSE),VLOOKUP(Kruistabel!B203&amp;Kruistabel!B206,'h-uitslagen'!A:D,4,FALSE)))</f>
        <v/>
      </c>
      <c r="G206" s="49" t="str">
        <f ca="1">IF(Kruistabel!B206="","",_xlfn.IFERROR(VLOOKUP(Kruistabel!B206&amp;Kruistabel!B204,'h-uitslagen'!A:D,3,FALSE),VLOOKUP(Kruistabel!B204&amp;Kruistabel!B206,'h-uitslagen'!A:D,4,FALSE)))</f>
        <v/>
      </c>
      <c r="H206" s="49" t="str">
        <f ca="1">IF(Kruistabel!B206="","",_xlfn.IFERROR(VLOOKUP(Kruistabel!B206&amp;Kruistabel!B205,'h-uitslagen'!A:D,3,FALSE),VLOOKUP(Kruistabel!B205&amp;Kruistabel!B206,'h-uitslagen'!A:D,4,FALSE)))</f>
        <v/>
      </c>
      <c r="I206" s="49"/>
      <c r="J206" s="49" t="str">
        <f ca="1">IF(Kruistabel!B206="","",_xlfn.IFERROR(VLOOKUP(Kruistabel!B206&amp;Kruistabel!B207,'h-uitslagen'!A:D,3,FALSE),VLOOKUP(Kruistabel!B207&amp;Kruistabel!B206,'h-uitslagen'!A:D,4,FALSE)))</f>
        <v/>
      </c>
      <c r="K206" s="49">
        <f ca="1" t="shared" si="25"/>
        <v>0</v>
      </c>
    </row>
    <row r="207" spans="1:11" ht="12.75">
      <c r="A207" s="49">
        <f>A206</f>
        <v>26</v>
      </c>
      <c r="B207" s="49"/>
      <c r="C207" s="49"/>
      <c r="E207" s="49" t="str">
        <f ca="1">IF(Kruistabel!B207="","",_xlfn.IFERROR(VLOOKUP(Kruistabel!B207&amp;Kruistabel!B202,'h-uitslagen'!A:D,3,FALSE),VLOOKUP(Kruistabel!B202&amp;Kruistabel!B207,'h-uitslagen'!A:D,4,FALSE)))</f>
        <v/>
      </c>
      <c r="F207" s="49" t="str">
        <f ca="1">IF(Kruistabel!B207="","",_xlfn.IFERROR(VLOOKUP(Kruistabel!B207&amp;Kruistabel!B203,'h-uitslagen'!A:D,3,FALSE),VLOOKUP(Kruistabel!B203&amp;Kruistabel!B207,'h-uitslagen'!A:D,4,FALSE)))</f>
        <v/>
      </c>
      <c r="G207" s="49" t="str">
        <f ca="1">IF(Kruistabel!B207="","",_xlfn.IFERROR(VLOOKUP(Kruistabel!B207&amp;Kruistabel!B204,'h-uitslagen'!A:D,3,FALSE),VLOOKUP(Kruistabel!B204&amp;Kruistabel!B207,'h-uitslagen'!A:D,4,FALSE)))</f>
        <v/>
      </c>
      <c r="H207" s="49" t="str">
        <f ca="1">IF(Kruistabel!B207="","",_xlfn.IFERROR(VLOOKUP(Kruistabel!B207&amp;Kruistabel!B205,'h-uitslagen'!A:D,3,FALSE),VLOOKUP(Kruistabel!B205&amp;Kruistabel!B207,'h-uitslagen'!A:D,4,FALSE)))</f>
        <v/>
      </c>
      <c r="I207" s="49" t="str">
        <f ca="1">IF(Kruistabel!B207="","",_xlfn.IFERROR(VLOOKUP(Kruistabel!B207&amp;Kruistabel!B206,'h-uitslagen'!A:D,3,FALSE),VLOOKUP(Kruistabel!B206&amp;Kruistabel!B207,'h-uitslagen'!A:D,4,FALSE)))</f>
        <v/>
      </c>
      <c r="J207" s="49"/>
      <c r="K207" s="49">
        <f ca="1" t="shared" si="25"/>
        <v>0</v>
      </c>
    </row>
    <row r="208" spans="1:11" ht="12.75">
      <c r="A208" s="49"/>
      <c r="B208" s="49"/>
      <c r="C208" s="49"/>
      <c r="E208" s="49"/>
      <c r="F208" s="49"/>
      <c r="I208" s="49"/>
      <c r="J208" s="49"/>
      <c r="K208" s="49"/>
    </row>
    <row r="209" spans="1:11" ht="12.75">
      <c r="A209" s="4">
        <f>A201+1</f>
        <v>27</v>
      </c>
      <c r="B209" s="4">
        <v>1</v>
      </c>
      <c r="C209" s="4">
        <v>2</v>
      </c>
      <c r="D209" s="4">
        <v>3</v>
      </c>
      <c r="E209" s="4">
        <v>1</v>
      </c>
      <c r="F209" s="4">
        <v>2</v>
      </c>
      <c r="G209" s="4">
        <v>3</v>
      </c>
      <c r="H209" s="4">
        <v>4</v>
      </c>
      <c r="I209" s="4">
        <v>5</v>
      </c>
      <c r="J209" s="4">
        <v>6</v>
      </c>
      <c r="K209" s="4" t="s">
        <v>90</v>
      </c>
    </row>
    <row r="210" spans="1:11" ht="12.75">
      <c r="A210" s="49">
        <f>A209</f>
        <v>27</v>
      </c>
      <c r="B210" s="49"/>
      <c r="C210" s="49"/>
      <c r="E210" s="49"/>
      <c r="F210" s="49" t="str">
        <f ca="1">IF(Kruistabel!B210="","",_xlfn.IFERROR(VLOOKUP(Kruistabel!B210&amp;Kruistabel!B211,'h-uitslagen'!A:D,3,FALSE),VLOOKUP(Kruistabel!B211&amp;Kruistabel!B210,'h-uitslagen'!A:D,4,FALSE)))</f>
        <v/>
      </c>
      <c r="G210" s="49" t="str">
        <f ca="1">IF(Kruistabel!B210="","",_xlfn.IFERROR(VLOOKUP(Kruistabel!B210&amp;Kruistabel!B212,'h-uitslagen'!A:D,3,FALSE),VLOOKUP(Kruistabel!B212&amp;Kruistabel!B210,'h-uitslagen'!A:D,4,FALSE)))</f>
        <v/>
      </c>
      <c r="H210" s="49" t="str">
        <f ca="1">IF(Kruistabel!B210="","",_xlfn.IFERROR(VLOOKUP(Kruistabel!B210&amp;Kruistabel!B213,'h-uitslagen'!A:D,3,FALSE),VLOOKUP(Kruistabel!B213&amp;Kruistabel!B210,'h-uitslagen'!A:D,4,FALSE)))</f>
        <v/>
      </c>
      <c r="I210" s="49" t="str">
        <f ca="1">IF(Kruistabel!B210="","",_xlfn.IFERROR(VLOOKUP(Kruistabel!B210&amp;Kruistabel!B214,'h-uitslagen'!A:D,3,FALSE),VLOOKUP(Kruistabel!B214&amp;Kruistabel!B210,'h-uitslagen'!A:D,4,FALSE)))</f>
        <v/>
      </c>
      <c r="J210" s="49" t="str">
        <f ca="1">IF(Kruistabel!B210="","",_xlfn.IFERROR(VLOOKUP(Kruistabel!B210&amp;Kruistabel!B215,'h-uitslagen'!A:D,3,FALSE),VLOOKUP(Kruistabel!B215&amp;Kruistabel!B210,'h-uitslagen'!A:D,4,FALSE)))</f>
        <v/>
      </c>
      <c r="K210" s="49">
        <f aca="true" t="shared" si="26" ref="K210:K215">SUM(E210:J210)</f>
        <v>0</v>
      </c>
    </row>
    <row r="211" spans="1:11" ht="12.75">
      <c r="A211" s="49">
        <f>A210</f>
        <v>27</v>
      </c>
      <c r="B211" s="49"/>
      <c r="C211" s="49"/>
      <c r="E211" s="49" t="str">
        <f ca="1">IF(Kruistabel!B211="","",_xlfn.IFERROR(VLOOKUP(Kruistabel!B211&amp;Kruistabel!B210,'h-uitslagen'!A:D,3,FALSE),VLOOKUP(Kruistabel!B210&amp;Kruistabel!B211,'h-uitslagen'!A:D,4,FALSE)))</f>
        <v/>
      </c>
      <c r="F211" s="19"/>
      <c r="G211" s="49" t="str">
        <f ca="1">IF(Kruistabel!B211="","",_xlfn.IFERROR(VLOOKUP(Kruistabel!B211&amp;Kruistabel!B212,'h-uitslagen'!A:D,3,FALSE),VLOOKUP(Kruistabel!B212&amp;Kruistabel!B211,'h-uitslagen'!A:D,4,FALSE)))</f>
        <v/>
      </c>
      <c r="H211" s="49" t="str">
        <f ca="1">IF(Kruistabel!B211="","",_xlfn.IFERROR(VLOOKUP(Kruistabel!B211&amp;Kruistabel!B213,'h-uitslagen'!A:D,3,FALSE),VLOOKUP(Kruistabel!B213&amp;Kruistabel!B211,'h-uitslagen'!A:D,4,FALSE)))</f>
        <v/>
      </c>
      <c r="I211" s="49" t="str">
        <f ca="1">IF(Kruistabel!B211="","",_xlfn.IFERROR(VLOOKUP(Kruistabel!B211&amp;Kruistabel!B214,'h-uitslagen'!A:D,3,FALSE),VLOOKUP(Kruistabel!B214&amp;Kruistabel!B211,'h-uitslagen'!A:D,4,FALSE)))</f>
        <v/>
      </c>
      <c r="J211" s="49" t="str">
        <f ca="1">IF(Kruistabel!B211="","",_xlfn.IFERROR(VLOOKUP(Kruistabel!B211&amp;Kruistabel!B215,'h-uitslagen'!A:D,3,FALSE),VLOOKUP(Kruistabel!B215&amp;Kruistabel!B211,'h-uitslagen'!A:D,4,FALSE)))</f>
        <v/>
      </c>
      <c r="K211" s="49">
        <f ca="1" t="shared" si="26"/>
        <v>0</v>
      </c>
    </row>
    <row r="212" spans="1:11" ht="12.75">
      <c r="A212" s="49">
        <f>A209</f>
        <v>27</v>
      </c>
      <c r="B212" s="49"/>
      <c r="C212" s="49"/>
      <c r="E212" s="49" t="str">
        <f ca="1">IF(Kruistabel!B212="","",_xlfn.IFERROR(VLOOKUP(Kruistabel!B212&amp;Kruistabel!B210,'h-uitslagen'!A:D,3,FALSE),VLOOKUP(Kruistabel!B210&amp;Kruistabel!B212,'h-uitslagen'!A:D,4,FALSE)))</f>
        <v/>
      </c>
      <c r="F212" s="49" t="str">
        <f ca="1">IF(Kruistabel!B212="","",_xlfn.IFERROR(VLOOKUP(Kruistabel!B212&amp;Kruistabel!B211,'h-uitslagen'!A:D,3,FALSE),VLOOKUP(Kruistabel!B211&amp;Kruistabel!B212,'h-uitslagen'!A:D,4,FALSE)))</f>
        <v/>
      </c>
      <c r="H212" s="49" t="str">
        <f ca="1">IF(Kruistabel!B212="","",_xlfn.IFERROR(VLOOKUP(Kruistabel!B212&amp;Kruistabel!B213,'h-uitslagen'!A:D,3,FALSE),VLOOKUP(Kruistabel!B213&amp;Kruistabel!B212,'h-uitslagen'!A:D,4,FALSE)))</f>
        <v/>
      </c>
      <c r="I212" s="49" t="str">
        <f ca="1">IF(Kruistabel!B212="","",_xlfn.IFERROR(VLOOKUP(Kruistabel!B212&amp;Kruistabel!B214,'h-uitslagen'!A:D,3,FALSE),VLOOKUP(Kruistabel!B214&amp;Kruistabel!B212,'h-uitslagen'!A:D,4,FALSE)))</f>
        <v/>
      </c>
      <c r="J212" s="49" t="str">
        <f ca="1">IF(Kruistabel!B212="","",_xlfn.IFERROR(VLOOKUP(Kruistabel!B212&amp;Kruistabel!B215,'h-uitslagen'!A:D,3,FALSE),VLOOKUP(Kruistabel!B215&amp;Kruistabel!B212,'h-uitslagen'!A:D,4,FALSE)))</f>
        <v/>
      </c>
      <c r="K212" s="49">
        <f ca="1" t="shared" si="26"/>
        <v>0</v>
      </c>
    </row>
    <row r="213" spans="1:11" ht="12.75">
      <c r="A213" s="49">
        <f>A212</f>
        <v>27</v>
      </c>
      <c r="B213" s="49"/>
      <c r="C213" s="49"/>
      <c r="E213" s="49" t="str">
        <f ca="1">IF(Kruistabel!B213="","",_xlfn.IFERROR(VLOOKUP(Kruistabel!B213&amp;Kruistabel!B210,'h-uitslagen'!A:D,3,FALSE),VLOOKUP(Kruistabel!B210&amp;Kruistabel!B213,'h-uitslagen'!A:D,4,FALSE)))</f>
        <v/>
      </c>
      <c r="F213" s="49" t="str">
        <f ca="1">IF(Kruistabel!B213="","",_xlfn.IFERROR(VLOOKUP(Kruistabel!B213&amp;Kruistabel!B211,'h-uitslagen'!A:D,3,FALSE),VLOOKUP(Kruistabel!B211&amp;Kruistabel!B213,'h-uitslagen'!A:D,4,FALSE)))</f>
        <v/>
      </c>
      <c r="G213" s="49" t="str">
        <f ca="1">IF(Kruistabel!B213="","",_xlfn.IFERROR(VLOOKUP(Kruistabel!B213&amp;Kruistabel!B212,'h-uitslagen'!A:D,3,FALSE),VLOOKUP(Kruistabel!B212&amp;Kruistabel!B213,'h-uitslagen'!A:D,4,FALSE)))</f>
        <v/>
      </c>
      <c r="I213" s="49" t="str">
        <f ca="1">IF(Kruistabel!B213="","",_xlfn.IFERROR(VLOOKUP(Kruistabel!B213&amp;Kruistabel!B214,'h-uitslagen'!A:D,3,FALSE),VLOOKUP(Kruistabel!B214&amp;Kruistabel!B213,'h-uitslagen'!A:D,4,FALSE)))</f>
        <v/>
      </c>
      <c r="J213" s="49" t="str">
        <f ca="1">IF(Kruistabel!B213="","",_xlfn.IFERROR(VLOOKUP(Kruistabel!B213&amp;Kruistabel!B215,'h-uitslagen'!A:D,3,FALSE),VLOOKUP(Kruistabel!B215&amp;Kruistabel!B213,'h-uitslagen'!A:D,4,FALSE)))</f>
        <v/>
      </c>
      <c r="K213" s="49">
        <f ca="1" t="shared" si="26"/>
        <v>0</v>
      </c>
    </row>
    <row r="214" spans="1:11" ht="12.75">
      <c r="A214" s="49">
        <f>A211</f>
        <v>27</v>
      </c>
      <c r="B214" s="49"/>
      <c r="C214" s="49"/>
      <c r="E214" s="49" t="str">
        <f ca="1">IF(Kruistabel!B214="","",_xlfn.IFERROR(VLOOKUP(Kruistabel!B214&amp;Kruistabel!B210,'h-uitslagen'!A:D,3,FALSE),VLOOKUP(Kruistabel!B210&amp;Kruistabel!B214,'h-uitslagen'!A:D,4,FALSE)))</f>
        <v/>
      </c>
      <c r="F214" s="49" t="str">
        <f ca="1">IF(Kruistabel!B214="","",_xlfn.IFERROR(VLOOKUP(Kruistabel!B214&amp;Kruistabel!B211,'h-uitslagen'!A:D,3,FALSE),VLOOKUP(Kruistabel!B211&amp;Kruistabel!B214,'h-uitslagen'!A:D,4,FALSE)))</f>
        <v/>
      </c>
      <c r="G214" s="49" t="str">
        <f ca="1">IF(Kruistabel!B214="","",_xlfn.IFERROR(VLOOKUP(Kruistabel!B214&amp;Kruistabel!B212,'h-uitslagen'!A:D,3,FALSE),VLOOKUP(Kruistabel!B212&amp;Kruistabel!B214,'h-uitslagen'!A:D,4,FALSE)))</f>
        <v/>
      </c>
      <c r="H214" s="49" t="str">
        <f ca="1">IF(Kruistabel!B214="","",_xlfn.IFERROR(VLOOKUP(Kruistabel!B214&amp;Kruistabel!B213,'h-uitslagen'!A:D,3,FALSE),VLOOKUP(Kruistabel!B213&amp;Kruistabel!B214,'h-uitslagen'!A:D,4,FALSE)))</f>
        <v/>
      </c>
      <c r="I214" s="49"/>
      <c r="J214" s="49" t="str">
        <f ca="1">IF(Kruistabel!B214="","",_xlfn.IFERROR(VLOOKUP(Kruistabel!B214&amp;Kruistabel!B215,'h-uitslagen'!A:D,3,FALSE),VLOOKUP(Kruistabel!B215&amp;Kruistabel!B214,'h-uitslagen'!A:D,4,FALSE)))</f>
        <v/>
      </c>
      <c r="K214" s="49">
        <f ca="1" t="shared" si="26"/>
        <v>0</v>
      </c>
    </row>
    <row r="215" spans="1:11" ht="12.75">
      <c r="A215" s="49">
        <f>A214</f>
        <v>27</v>
      </c>
      <c r="B215" s="49"/>
      <c r="C215" s="49"/>
      <c r="E215" s="49" t="str">
        <f ca="1">IF(Kruistabel!B215="","",_xlfn.IFERROR(VLOOKUP(Kruistabel!B215&amp;Kruistabel!B210,'h-uitslagen'!A:D,3,FALSE),VLOOKUP(Kruistabel!B210&amp;Kruistabel!B215,'h-uitslagen'!A:D,4,FALSE)))</f>
        <v/>
      </c>
      <c r="F215" s="49" t="str">
        <f ca="1">IF(Kruistabel!B215="","",_xlfn.IFERROR(VLOOKUP(Kruistabel!B215&amp;Kruistabel!B211,'h-uitslagen'!A:D,3,FALSE),VLOOKUP(Kruistabel!B211&amp;Kruistabel!B215,'h-uitslagen'!A:D,4,FALSE)))</f>
        <v/>
      </c>
      <c r="G215" s="49" t="str">
        <f ca="1">IF(Kruistabel!B215="","",_xlfn.IFERROR(VLOOKUP(Kruistabel!B215&amp;Kruistabel!B212,'h-uitslagen'!A:D,3,FALSE),VLOOKUP(Kruistabel!B212&amp;Kruistabel!B215,'h-uitslagen'!A:D,4,FALSE)))</f>
        <v/>
      </c>
      <c r="H215" s="49" t="str">
        <f ca="1">IF(Kruistabel!B215="","",_xlfn.IFERROR(VLOOKUP(Kruistabel!B215&amp;Kruistabel!B213,'h-uitslagen'!A:D,3,FALSE),VLOOKUP(Kruistabel!B213&amp;Kruistabel!B215,'h-uitslagen'!A:D,4,FALSE)))</f>
        <v/>
      </c>
      <c r="I215" s="49" t="str">
        <f ca="1">IF(Kruistabel!B215="","",_xlfn.IFERROR(VLOOKUP(Kruistabel!B215&amp;Kruistabel!B214,'h-uitslagen'!A:D,3,FALSE),VLOOKUP(Kruistabel!B214&amp;Kruistabel!B215,'h-uitslagen'!A:D,4,FALSE)))</f>
        <v/>
      </c>
      <c r="J215" s="49"/>
      <c r="K215" s="49">
        <f ca="1" t="shared" si="26"/>
        <v>0</v>
      </c>
    </row>
    <row r="216" spans="1:11" ht="12.75">
      <c r="A216" s="49"/>
      <c r="B216" s="49"/>
      <c r="C216" s="49"/>
      <c r="E216" s="49"/>
      <c r="F216" s="49"/>
      <c r="I216" s="49"/>
      <c r="J216" s="49"/>
      <c r="K216" s="49"/>
    </row>
    <row r="217" spans="1:11" ht="12.75">
      <c r="A217" s="4">
        <f>A209+1</f>
        <v>28</v>
      </c>
      <c r="B217" s="4">
        <v>1</v>
      </c>
      <c r="C217" s="4">
        <v>2</v>
      </c>
      <c r="D217" s="4">
        <v>3</v>
      </c>
      <c r="E217" s="4">
        <v>1</v>
      </c>
      <c r="F217" s="4">
        <v>2</v>
      </c>
      <c r="G217" s="4">
        <v>3</v>
      </c>
      <c r="H217" s="4">
        <v>4</v>
      </c>
      <c r="I217" s="4">
        <v>5</v>
      </c>
      <c r="J217" s="4">
        <v>6</v>
      </c>
      <c r="K217" s="4" t="s">
        <v>90</v>
      </c>
    </row>
    <row r="218" spans="1:11" ht="12.75">
      <c r="A218" s="49">
        <f>A217</f>
        <v>28</v>
      </c>
      <c r="B218" s="49"/>
      <c r="C218" s="49"/>
      <c r="E218" s="49"/>
      <c r="F218" s="49" t="str">
        <f ca="1">IF(Kruistabel!B218="","",_xlfn.IFERROR(VLOOKUP(Kruistabel!B218&amp;Kruistabel!B219,'h-uitslagen'!A:D,3,FALSE),VLOOKUP(Kruistabel!B219&amp;Kruistabel!B218,'h-uitslagen'!A:D,4,FALSE)))</f>
        <v/>
      </c>
      <c r="G218" s="49" t="str">
        <f ca="1">IF(Kruistabel!B218="","",_xlfn.IFERROR(VLOOKUP(Kruistabel!B218&amp;Kruistabel!B220,'h-uitslagen'!A:D,3,FALSE),VLOOKUP(Kruistabel!B220&amp;Kruistabel!B218,'h-uitslagen'!A:D,4,FALSE)))</f>
        <v/>
      </c>
      <c r="H218" s="49" t="str">
        <f ca="1">IF(Kruistabel!B218="","",_xlfn.IFERROR(VLOOKUP(Kruistabel!B218&amp;Kruistabel!B221,'h-uitslagen'!A:D,3,FALSE),VLOOKUP(Kruistabel!B221&amp;Kruistabel!B218,'h-uitslagen'!A:D,4,FALSE)))</f>
        <v/>
      </c>
      <c r="I218" s="49" t="str">
        <f ca="1">IF(Kruistabel!B218="","",_xlfn.IFERROR(VLOOKUP(Kruistabel!B218&amp;Kruistabel!B222,'h-uitslagen'!A:D,3,FALSE),VLOOKUP(Kruistabel!B222&amp;Kruistabel!B218,'h-uitslagen'!A:D,4,FALSE)))</f>
        <v/>
      </c>
      <c r="J218" s="49" t="str">
        <f ca="1">IF(Kruistabel!B218="","",_xlfn.IFERROR(VLOOKUP(Kruistabel!B218&amp;Kruistabel!B223,'h-uitslagen'!A:D,3,FALSE),VLOOKUP(Kruistabel!B223&amp;Kruistabel!B218,'h-uitslagen'!A:D,4,FALSE)))</f>
        <v/>
      </c>
      <c r="K218" s="49">
        <f aca="true" t="shared" si="27" ref="K218:K223">SUM(E218:J218)</f>
        <v>0</v>
      </c>
    </row>
    <row r="219" spans="1:11" ht="12.75">
      <c r="A219" s="49">
        <f>A218</f>
        <v>28</v>
      </c>
      <c r="B219" s="49"/>
      <c r="C219" s="49"/>
      <c r="E219" s="49" t="str">
        <f ca="1">IF(Kruistabel!B219="","",_xlfn.IFERROR(VLOOKUP(Kruistabel!B219&amp;Kruistabel!B218,'h-uitslagen'!A:D,3,FALSE),VLOOKUP(Kruistabel!B218&amp;Kruistabel!B219,'h-uitslagen'!A:D,4,FALSE)))</f>
        <v/>
      </c>
      <c r="F219" s="19"/>
      <c r="G219" s="49" t="str">
        <f ca="1">IF(Kruistabel!B219="","",_xlfn.IFERROR(VLOOKUP(Kruistabel!B219&amp;Kruistabel!B220,'h-uitslagen'!A:D,3,FALSE),VLOOKUP(Kruistabel!B220&amp;Kruistabel!B219,'h-uitslagen'!A:D,4,FALSE)))</f>
        <v/>
      </c>
      <c r="H219" s="49" t="str">
        <f ca="1">IF(Kruistabel!B219="","",_xlfn.IFERROR(VLOOKUP(Kruistabel!B219&amp;Kruistabel!B221,'h-uitslagen'!A:D,3,FALSE),VLOOKUP(Kruistabel!B221&amp;Kruistabel!B219,'h-uitslagen'!A:D,4,FALSE)))</f>
        <v/>
      </c>
      <c r="I219" s="49" t="str">
        <f ca="1">IF(Kruistabel!B219="","",_xlfn.IFERROR(VLOOKUP(Kruistabel!B219&amp;Kruistabel!B222,'h-uitslagen'!A:D,3,FALSE),VLOOKUP(Kruistabel!B222&amp;Kruistabel!B219,'h-uitslagen'!A:D,4,FALSE)))</f>
        <v/>
      </c>
      <c r="J219" s="49" t="str">
        <f ca="1">IF(Kruistabel!B219="","",_xlfn.IFERROR(VLOOKUP(Kruistabel!B219&amp;Kruistabel!B223,'h-uitslagen'!A:D,3,FALSE),VLOOKUP(Kruistabel!B223&amp;Kruistabel!B219,'h-uitslagen'!A:D,4,FALSE)))</f>
        <v/>
      </c>
      <c r="K219" s="49">
        <f ca="1" t="shared" si="27"/>
        <v>0</v>
      </c>
    </row>
    <row r="220" spans="1:11" ht="12.75">
      <c r="A220" s="49">
        <f>A217</f>
        <v>28</v>
      </c>
      <c r="B220" s="49"/>
      <c r="C220" s="49"/>
      <c r="E220" s="49" t="str">
        <f ca="1">IF(Kruistabel!B220="","",_xlfn.IFERROR(VLOOKUP(Kruistabel!B220&amp;Kruistabel!B218,'h-uitslagen'!A:D,3,FALSE),VLOOKUP(Kruistabel!B218&amp;Kruistabel!B220,'h-uitslagen'!A:D,4,FALSE)))</f>
        <v/>
      </c>
      <c r="F220" s="49" t="str">
        <f ca="1">IF(Kruistabel!B220="","",_xlfn.IFERROR(VLOOKUP(Kruistabel!B220&amp;Kruistabel!B219,'h-uitslagen'!A:D,3,FALSE),VLOOKUP(Kruistabel!B219&amp;Kruistabel!B220,'h-uitslagen'!A:D,4,FALSE)))</f>
        <v/>
      </c>
      <c r="H220" s="49" t="str">
        <f ca="1">IF(Kruistabel!B220="","",_xlfn.IFERROR(VLOOKUP(Kruistabel!B220&amp;Kruistabel!B221,'h-uitslagen'!A:D,3,FALSE),VLOOKUP(Kruistabel!B221&amp;Kruistabel!B220,'h-uitslagen'!A:D,4,FALSE)))</f>
        <v/>
      </c>
      <c r="I220" s="49" t="str">
        <f ca="1">IF(Kruistabel!B220="","",_xlfn.IFERROR(VLOOKUP(Kruistabel!B220&amp;Kruistabel!B222,'h-uitslagen'!A:D,3,FALSE),VLOOKUP(Kruistabel!B222&amp;Kruistabel!B220,'h-uitslagen'!A:D,4,FALSE)))</f>
        <v/>
      </c>
      <c r="J220" s="49" t="str">
        <f ca="1">IF(Kruistabel!B220="","",_xlfn.IFERROR(VLOOKUP(Kruistabel!B220&amp;Kruistabel!B223,'h-uitslagen'!A:D,3,FALSE),VLOOKUP(Kruistabel!B223&amp;Kruistabel!B220,'h-uitslagen'!A:D,4,FALSE)))</f>
        <v/>
      </c>
      <c r="K220" s="49">
        <f ca="1" t="shared" si="27"/>
        <v>0</v>
      </c>
    </row>
    <row r="221" spans="1:11" ht="12.75">
      <c r="A221" s="49">
        <f>A220</f>
        <v>28</v>
      </c>
      <c r="B221" s="49"/>
      <c r="C221" s="49"/>
      <c r="E221" s="49" t="str">
        <f ca="1">IF(Kruistabel!B221="","",_xlfn.IFERROR(VLOOKUP(Kruistabel!B221&amp;Kruistabel!B218,'h-uitslagen'!A:D,3,FALSE),VLOOKUP(Kruistabel!B218&amp;Kruistabel!B221,'h-uitslagen'!A:D,4,FALSE)))</f>
        <v/>
      </c>
      <c r="F221" s="49" t="str">
        <f ca="1">IF(Kruistabel!B221="","",_xlfn.IFERROR(VLOOKUP(Kruistabel!B221&amp;Kruistabel!B219,'h-uitslagen'!A:D,3,FALSE),VLOOKUP(Kruistabel!B219&amp;Kruistabel!B221,'h-uitslagen'!A:D,4,FALSE)))</f>
        <v/>
      </c>
      <c r="G221" s="49" t="str">
        <f ca="1">IF(Kruistabel!B221="","",_xlfn.IFERROR(VLOOKUP(Kruistabel!B221&amp;Kruistabel!B220,'h-uitslagen'!A:D,3,FALSE),VLOOKUP(Kruistabel!B220&amp;Kruistabel!B221,'h-uitslagen'!A:D,4,FALSE)))</f>
        <v/>
      </c>
      <c r="I221" s="49" t="str">
        <f ca="1">IF(Kruistabel!B221="","",_xlfn.IFERROR(VLOOKUP(Kruistabel!B221&amp;Kruistabel!B222,'h-uitslagen'!A:D,3,FALSE),VLOOKUP(Kruistabel!B222&amp;Kruistabel!B221,'h-uitslagen'!A:D,4,FALSE)))</f>
        <v/>
      </c>
      <c r="J221" s="49" t="str">
        <f ca="1">IF(Kruistabel!B221="","",_xlfn.IFERROR(VLOOKUP(Kruistabel!B221&amp;Kruistabel!B223,'h-uitslagen'!A:D,3,FALSE),VLOOKUP(Kruistabel!B223&amp;Kruistabel!B221,'h-uitslagen'!A:D,4,FALSE)))</f>
        <v/>
      </c>
      <c r="K221" s="49">
        <f ca="1" t="shared" si="27"/>
        <v>0</v>
      </c>
    </row>
    <row r="222" spans="1:11" ht="12.75">
      <c r="A222" s="49">
        <f>A219</f>
        <v>28</v>
      </c>
      <c r="B222" s="49"/>
      <c r="C222" s="49"/>
      <c r="E222" s="49" t="str">
        <f ca="1">IF(Kruistabel!B222="","",_xlfn.IFERROR(VLOOKUP(Kruistabel!B222&amp;Kruistabel!B218,'h-uitslagen'!A:D,3,FALSE),VLOOKUP(Kruistabel!B218&amp;Kruistabel!B222,'h-uitslagen'!A:D,4,FALSE)))</f>
        <v/>
      </c>
      <c r="F222" s="49" t="str">
        <f ca="1">IF(Kruistabel!B222="","",_xlfn.IFERROR(VLOOKUP(Kruistabel!B222&amp;Kruistabel!B219,'h-uitslagen'!A:D,3,FALSE),VLOOKUP(Kruistabel!B219&amp;Kruistabel!B222,'h-uitslagen'!A:D,4,FALSE)))</f>
        <v/>
      </c>
      <c r="G222" s="49" t="str">
        <f ca="1">IF(Kruistabel!B222="","",_xlfn.IFERROR(VLOOKUP(Kruistabel!B222&amp;Kruistabel!B220,'h-uitslagen'!A:D,3,FALSE),VLOOKUP(Kruistabel!B220&amp;Kruistabel!B222,'h-uitslagen'!A:D,4,FALSE)))</f>
        <v/>
      </c>
      <c r="H222" s="49" t="str">
        <f ca="1">IF(Kruistabel!B222="","",_xlfn.IFERROR(VLOOKUP(Kruistabel!B222&amp;Kruistabel!B221,'h-uitslagen'!A:D,3,FALSE),VLOOKUP(Kruistabel!B221&amp;Kruistabel!B222,'h-uitslagen'!A:D,4,FALSE)))</f>
        <v/>
      </c>
      <c r="I222" s="49"/>
      <c r="J222" s="49" t="str">
        <f ca="1">IF(Kruistabel!B222="","",_xlfn.IFERROR(VLOOKUP(Kruistabel!B222&amp;Kruistabel!B223,'h-uitslagen'!A:D,3,FALSE),VLOOKUP(Kruistabel!B223&amp;Kruistabel!B222,'h-uitslagen'!A:D,4,FALSE)))</f>
        <v/>
      </c>
      <c r="K222" s="49">
        <f ca="1" t="shared" si="27"/>
        <v>0</v>
      </c>
    </row>
    <row r="223" spans="1:11" ht="12.75">
      <c r="A223" s="49">
        <f>A222</f>
        <v>28</v>
      </c>
      <c r="B223" s="49"/>
      <c r="C223" s="49"/>
      <c r="E223" s="49" t="str">
        <f ca="1">IF(Kruistabel!B223="","",_xlfn.IFERROR(VLOOKUP(Kruistabel!B223&amp;Kruistabel!B218,'h-uitslagen'!A:D,3,FALSE),VLOOKUP(Kruistabel!B218&amp;Kruistabel!B223,'h-uitslagen'!A:D,4,FALSE)))</f>
        <v/>
      </c>
      <c r="F223" s="49" t="str">
        <f ca="1">IF(Kruistabel!B223="","",_xlfn.IFERROR(VLOOKUP(Kruistabel!B223&amp;Kruistabel!B219,'h-uitslagen'!A:D,3,FALSE),VLOOKUP(Kruistabel!B219&amp;Kruistabel!B223,'h-uitslagen'!A:D,4,FALSE)))</f>
        <v/>
      </c>
      <c r="G223" s="49" t="str">
        <f ca="1">IF(Kruistabel!B223="","",_xlfn.IFERROR(VLOOKUP(Kruistabel!B223&amp;Kruistabel!B220,'h-uitslagen'!A:D,3,FALSE),VLOOKUP(Kruistabel!B220&amp;Kruistabel!B223,'h-uitslagen'!A:D,4,FALSE)))</f>
        <v/>
      </c>
      <c r="H223" s="49" t="str">
        <f ca="1">IF(Kruistabel!B223="","",_xlfn.IFERROR(VLOOKUP(Kruistabel!B223&amp;Kruistabel!B221,'h-uitslagen'!A:D,3,FALSE),VLOOKUP(Kruistabel!B221&amp;Kruistabel!B223,'h-uitslagen'!A:D,4,FALSE)))</f>
        <v/>
      </c>
      <c r="I223" s="49" t="str">
        <f ca="1">IF(Kruistabel!B223="","",_xlfn.IFERROR(VLOOKUP(Kruistabel!B223&amp;Kruistabel!B222,'h-uitslagen'!A:D,3,FALSE),VLOOKUP(Kruistabel!B222&amp;Kruistabel!B223,'h-uitslagen'!A:D,4,FALSE)))</f>
        <v/>
      </c>
      <c r="J223" s="49"/>
      <c r="K223" s="49">
        <f ca="1" t="shared" si="27"/>
        <v>0</v>
      </c>
    </row>
    <row r="224" spans="1:11" ht="12.75">
      <c r="A224" s="49"/>
      <c r="B224" s="49"/>
      <c r="C224" s="49"/>
      <c r="E224" s="49"/>
      <c r="F224" s="49"/>
      <c r="I224" s="49"/>
      <c r="J224" s="49"/>
      <c r="K224" s="49"/>
    </row>
    <row r="225" spans="1:11" ht="12.75">
      <c r="A225" s="4">
        <f>A217+1</f>
        <v>29</v>
      </c>
      <c r="B225" s="4">
        <v>1</v>
      </c>
      <c r="C225" s="4">
        <v>2</v>
      </c>
      <c r="D225" s="4">
        <v>3</v>
      </c>
      <c r="E225" s="4">
        <v>1</v>
      </c>
      <c r="F225" s="4">
        <v>2</v>
      </c>
      <c r="G225" s="4">
        <v>3</v>
      </c>
      <c r="H225" s="4">
        <v>4</v>
      </c>
      <c r="I225" s="4">
        <v>5</v>
      </c>
      <c r="J225" s="4">
        <v>6</v>
      </c>
      <c r="K225" s="4" t="s">
        <v>90</v>
      </c>
    </row>
    <row r="226" spans="1:11" ht="12.75">
      <c r="A226" s="49">
        <f>A225</f>
        <v>29</v>
      </c>
      <c r="B226" s="49"/>
      <c r="C226" s="49"/>
      <c r="E226" s="49"/>
      <c r="F226" s="49" t="str">
        <f ca="1">IF(Kruistabel!B226="","",_xlfn.IFERROR(VLOOKUP(Kruistabel!B226&amp;Kruistabel!B227,'h-uitslagen'!A:D,3,FALSE),VLOOKUP(Kruistabel!B227&amp;Kruistabel!B226,'h-uitslagen'!A:D,4,FALSE)))</f>
        <v/>
      </c>
      <c r="G226" s="49" t="str">
        <f ca="1">IF(Kruistabel!B226="","",_xlfn.IFERROR(VLOOKUP(Kruistabel!B226&amp;Kruistabel!B228,'h-uitslagen'!A:D,3,FALSE),VLOOKUP(Kruistabel!B228&amp;Kruistabel!B226,'h-uitslagen'!A:D,4,FALSE)))</f>
        <v/>
      </c>
      <c r="H226" s="49" t="str">
        <f ca="1">IF(Kruistabel!B226="","",_xlfn.IFERROR(VLOOKUP(Kruistabel!B226&amp;Kruistabel!B229,'h-uitslagen'!A:D,3,FALSE),VLOOKUP(Kruistabel!B229&amp;Kruistabel!B226,'h-uitslagen'!A:D,4,FALSE)))</f>
        <v/>
      </c>
      <c r="I226" s="49" t="str">
        <f ca="1">IF(Kruistabel!B226="","",_xlfn.IFERROR(VLOOKUP(Kruistabel!B226&amp;Kruistabel!B230,'h-uitslagen'!A:D,3,FALSE),VLOOKUP(Kruistabel!B230&amp;Kruistabel!B226,'h-uitslagen'!A:D,4,FALSE)))</f>
        <v/>
      </c>
      <c r="J226" s="49" t="str">
        <f ca="1">IF(Kruistabel!B226="","",_xlfn.IFERROR(VLOOKUP(Kruistabel!B226&amp;Kruistabel!B231,'h-uitslagen'!A:D,3,FALSE),VLOOKUP(Kruistabel!B231&amp;Kruistabel!B226,'h-uitslagen'!A:D,4,FALSE)))</f>
        <v/>
      </c>
      <c r="K226" s="49">
        <f aca="true" t="shared" si="28" ref="K226:K231">SUM(E226:J226)</f>
        <v>0</v>
      </c>
    </row>
    <row r="227" spans="1:11" ht="12.75">
      <c r="A227" s="49">
        <f>A226</f>
        <v>29</v>
      </c>
      <c r="B227" s="49"/>
      <c r="C227" s="49"/>
      <c r="E227" s="49" t="str">
        <f ca="1">IF(Kruistabel!B227="","",_xlfn.IFERROR(VLOOKUP(Kruistabel!B227&amp;Kruistabel!B226,'h-uitslagen'!A:D,3,FALSE),VLOOKUP(Kruistabel!B226&amp;Kruistabel!B227,'h-uitslagen'!A:D,4,FALSE)))</f>
        <v/>
      </c>
      <c r="F227" s="19"/>
      <c r="G227" s="49" t="str">
        <f ca="1">IF(Kruistabel!B227="","",_xlfn.IFERROR(VLOOKUP(Kruistabel!B227&amp;Kruistabel!B228,'h-uitslagen'!A:D,3,FALSE),VLOOKUP(Kruistabel!B228&amp;Kruistabel!B227,'h-uitslagen'!A:D,4,FALSE)))</f>
        <v/>
      </c>
      <c r="H227" s="49" t="str">
        <f ca="1">IF(Kruistabel!B227="","",_xlfn.IFERROR(VLOOKUP(Kruistabel!B227&amp;Kruistabel!B229,'h-uitslagen'!A:D,3,FALSE),VLOOKUP(Kruistabel!B229&amp;Kruistabel!B227,'h-uitslagen'!A:D,4,FALSE)))</f>
        <v/>
      </c>
      <c r="I227" s="49" t="str">
        <f ca="1">IF(Kruistabel!B227="","",_xlfn.IFERROR(VLOOKUP(Kruistabel!B227&amp;Kruistabel!B230,'h-uitslagen'!A:D,3,FALSE),VLOOKUP(Kruistabel!B230&amp;Kruistabel!B227,'h-uitslagen'!A:D,4,FALSE)))</f>
        <v/>
      </c>
      <c r="J227" s="49" t="str">
        <f ca="1">IF(Kruistabel!B227="","",_xlfn.IFERROR(VLOOKUP(Kruistabel!B227&amp;Kruistabel!B231,'h-uitslagen'!A:D,3,FALSE),VLOOKUP(Kruistabel!B231&amp;Kruistabel!B227,'h-uitslagen'!A:D,4,FALSE)))</f>
        <v/>
      </c>
      <c r="K227" s="49">
        <f ca="1" t="shared" si="28"/>
        <v>0</v>
      </c>
    </row>
    <row r="228" spans="1:11" ht="12.75">
      <c r="A228" s="49">
        <f>A225</f>
        <v>29</v>
      </c>
      <c r="B228" s="49"/>
      <c r="C228" s="49"/>
      <c r="E228" s="49" t="str">
        <f ca="1">IF(Kruistabel!B228="","",_xlfn.IFERROR(VLOOKUP(Kruistabel!B228&amp;Kruistabel!B226,'h-uitslagen'!A:D,3,FALSE),VLOOKUP(Kruistabel!B226&amp;Kruistabel!B228,'h-uitslagen'!A:D,4,FALSE)))</f>
        <v/>
      </c>
      <c r="F228" s="49" t="str">
        <f ca="1">IF(Kruistabel!B228="","",_xlfn.IFERROR(VLOOKUP(Kruistabel!B228&amp;Kruistabel!B227,'h-uitslagen'!A:D,3,FALSE),VLOOKUP(Kruistabel!B227&amp;Kruistabel!B228,'h-uitslagen'!A:D,4,FALSE)))</f>
        <v/>
      </c>
      <c r="H228" s="49" t="str">
        <f ca="1">IF(Kruistabel!B228="","",_xlfn.IFERROR(VLOOKUP(Kruistabel!B228&amp;Kruistabel!B229,'h-uitslagen'!A:D,3,FALSE),VLOOKUP(Kruistabel!B229&amp;Kruistabel!B228,'h-uitslagen'!A:D,4,FALSE)))</f>
        <v/>
      </c>
      <c r="I228" s="49" t="str">
        <f ca="1">IF(Kruistabel!B228="","",_xlfn.IFERROR(VLOOKUP(Kruistabel!B228&amp;Kruistabel!B230,'h-uitslagen'!A:D,3,FALSE),VLOOKUP(Kruistabel!B230&amp;Kruistabel!B228,'h-uitslagen'!A:D,4,FALSE)))</f>
        <v/>
      </c>
      <c r="J228" s="49" t="str">
        <f ca="1">IF(Kruistabel!B228="","",_xlfn.IFERROR(VLOOKUP(Kruistabel!B228&amp;Kruistabel!B231,'h-uitslagen'!A:D,3,FALSE),VLOOKUP(Kruistabel!B231&amp;Kruistabel!B228,'h-uitslagen'!A:D,4,FALSE)))</f>
        <v/>
      </c>
      <c r="K228" s="49">
        <f ca="1" t="shared" si="28"/>
        <v>0</v>
      </c>
    </row>
    <row r="229" spans="1:11" ht="12.75">
      <c r="A229" s="49">
        <f>A228</f>
        <v>29</v>
      </c>
      <c r="B229" s="49"/>
      <c r="C229" s="49"/>
      <c r="E229" s="49" t="str">
        <f ca="1">IF(Kruistabel!B229="","",_xlfn.IFERROR(VLOOKUP(Kruistabel!B229&amp;Kruistabel!B226,'h-uitslagen'!A:D,3,FALSE),VLOOKUP(Kruistabel!B226&amp;Kruistabel!B229,'h-uitslagen'!A:D,4,FALSE)))</f>
        <v/>
      </c>
      <c r="F229" s="49" t="str">
        <f ca="1">IF(Kruistabel!B229="","",_xlfn.IFERROR(VLOOKUP(Kruistabel!B229&amp;Kruistabel!B227,'h-uitslagen'!A:D,3,FALSE),VLOOKUP(Kruistabel!B227&amp;Kruistabel!B229,'h-uitslagen'!A:D,4,FALSE)))</f>
        <v/>
      </c>
      <c r="G229" s="49" t="str">
        <f ca="1">IF(Kruistabel!B229="","",_xlfn.IFERROR(VLOOKUP(Kruistabel!B229&amp;Kruistabel!B228,'h-uitslagen'!A:D,3,FALSE),VLOOKUP(Kruistabel!B228&amp;Kruistabel!B229,'h-uitslagen'!A:D,4,FALSE)))</f>
        <v/>
      </c>
      <c r="I229" s="49" t="str">
        <f ca="1">IF(Kruistabel!B229="","",_xlfn.IFERROR(VLOOKUP(Kruistabel!B229&amp;Kruistabel!B230,'h-uitslagen'!A:D,3,FALSE),VLOOKUP(Kruistabel!B230&amp;Kruistabel!B229,'h-uitslagen'!A:D,4,FALSE)))</f>
        <v/>
      </c>
      <c r="J229" s="49" t="str">
        <f ca="1">IF(Kruistabel!B229="","",_xlfn.IFERROR(VLOOKUP(Kruistabel!B229&amp;Kruistabel!B231,'h-uitslagen'!A:D,3,FALSE),VLOOKUP(Kruistabel!B231&amp;Kruistabel!B229,'h-uitslagen'!A:D,4,FALSE)))</f>
        <v/>
      </c>
      <c r="K229" s="49">
        <f ca="1" t="shared" si="28"/>
        <v>0</v>
      </c>
    </row>
    <row r="230" spans="1:11" ht="12.75">
      <c r="A230" s="49">
        <f>A227</f>
        <v>29</v>
      </c>
      <c r="B230" s="49"/>
      <c r="C230" s="49"/>
      <c r="E230" s="49" t="str">
        <f ca="1">IF(Kruistabel!B230="","",_xlfn.IFERROR(VLOOKUP(Kruistabel!B230&amp;Kruistabel!B226,'h-uitslagen'!A:D,3,FALSE),VLOOKUP(Kruistabel!B226&amp;Kruistabel!B230,'h-uitslagen'!A:D,4,FALSE)))</f>
        <v/>
      </c>
      <c r="F230" s="49" t="str">
        <f ca="1">IF(Kruistabel!B230="","",_xlfn.IFERROR(VLOOKUP(Kruistabel!B230&amp;Kruistabel!B227,'h-uitslagen'!A:D,3,FALSE),VLOOKUP(Kruistabel!B227&amp;Kruistabel!B230,'h-uitslagen'!A:D,4,FALSE)))</f>
        <v/>
      </c>
      <c r="G230" s="49" t="str">
        <f ca="1">IF(Kruistabel!B230="","",_xlfn.IFERROR(VLOOKUP(Kruistabel!B230&amp;Kruistabel!B228,'h-uitslagen'!A:D,3,FALSE),VLOOKUP(Kruistabel!B228&amp;Kruistabel!B230,'h-uitslagen'!A:D,4,FALSE)))</f>
        <v/>
      </c>
      <c r="H230" s="49" t="str">
        <f ca="1">IF(Kruistabel!B230="","",_xlfn.IFERROR(VLOOKUP(Kruistabel!B230&amp;Kruistabel!B229,'h-uitslagen'!A:D,3,FALSE),VLOOKUP(Kruistabel!B229&amp;Kruistabel!B230,'h-uitslagen'!A:D,4,FALSE)))</f>
        <v/>
      </c>
      <c r="I230" s="49"/>
      <c r="J230" s="49" t="str">
        <f ca="1">IF(Kruistabel!B230="","",_xlfn.IFERROR(VLOOKUP(Kruistabel!B230&amp;Kruistabel!B231,'h-uitslagen'!A:D,3,FALSE),VLOOKUP(Kruistabel!B231&amp;Kruistabel!B230,'h-uitslagen'!A:D,4,FALSE)))</f>
        <v/>
      </c>
      <c r="K230" s="49">
        <f ca="1" t="shared" si="28"/>
        <v>0</v>
      </c>
    </row>
    <row r="231" spans="1:11" ht="12.75">
      <c r="A231" s="49">
        <f>A230</f>
        <v>29</v>
      </c>
      <c r="B231" s="49"/>
      <c r="C231" s="49"/>
      <c r="E231" s="49" t="str">
        <f ca="1">IF(Kruistabel!B231="","",_xlfn.IFERROR(VLOOKUP(Kruistabel!B231&amp;Kruistabel!B226,'h-uitslagen'!A:D,3,FALSE),VLOOKUP(Kruistabel!B226&amp;Kruistabel!B231,'h-uitslagen'!A:D,4,FALSE)))</f>
        <v/>
      </c>
      <c r="F231" s="49" t="str">
        <f ca="1">IF(Kruistabel!B231="","",_xlfn.IFERROR(VLOOKUP(Kruistabel!B231&amp;Kruistabel!B227,'h-uitslagen'!A:D,3,FALSE),VLOOKUP(Kruistabel!B227&amp;Kruistabel!B231,'h-uitslagen'!A:D,4,FALSE)))</f>
        <v/>
      </c>
      <c r="G231" s="49" t="str">
        <f ca="1">IF(Kruistabel!B231="","",_xlfn.IFERROR(VLOOKUP(Kruistabel!B231&amp;Kruistabel!B228,'h-uitslagen'!A:D,3,FALSE),VLOOKUP(Kruistabel!B228&amp;Kruistabel!B231,'h-uitslagen'!A:D,4,FALSE)))</f>
        <v/>
      </c>
      <c r="H231" s="49" t="str">
        <f ca="1">IF(Kruistabel!B231="","",_xlfn.IFERROR(VLOOKUP(Kruistabel!B231&amp;Kruistabel!B229,'h-uitslagen'!A:D,3,FALSE),VLOOKUP(Kruistabel!B229&amp;Kruistabel!B231,'h-uitslagen'!A:D,4,FALSE)))</f>
        <v/>
      </c>
      <c r="I231" s="49" t="str">
        <f ca="1">IF(Kruistabel!B231="","",_xlfn.IFERROR(VLOOKUP(Kruistabel!B231&amp;Kruistabel!B230,'h-uitslagen'!A:D,3,FALSE),VLOOKUP(Kruistabel!B230&amp;Kruistabel!B231,'h-uitslagen'!A:D,4,FALSE)))</f>
        <v/>
      </c>
      <c r="J231" s="49"/>
      <c r="K231" s="49">
        <f ca="1" t="shared" si="28"/>
        <v>0</v>
      </c>
    </row>
    <row r="232" spans="1:11" ht="12.75">
      <c r="A232" s="49"/>
      <c r="B232" s="49"/>
      <c r="C232" s="49"/>
      <c r="E232" s="49"/>
      <c r="F232" s="49"/>
      <c r="I232" s="49"/>
      <c r="J232" s="49"/>
      <c r="K232" s="49"/>
    </row>
    <row r="233" spans="1:11" ht="12.75">
      <c r="A233" s="4">
        <f>A225+1</f>
        <v>30</v>
      </c>
      <c r="B233" s="4">
        <v>1</v>
      </c>
      <c r="C233" s="4">
        <v>2</v>
      </c>
      <c r="D233" s="4">
        <v>3</v>
      </c>
      <c r="E233" s="4">
        <v>1</v>
      </c>
      <c r="F233" s="4">
        <v>2</v>
      </c>
      <c r="G233" s="4">
        <v>3</v>
      </c>
      <c r="H233" s="4">
        <v>4</v>
      </c>
      <c r="I233" s="4">
        <v>5</v>
      </c>
      <c r="J233" s="4">
        <v>6</v>
      </c>
      <c r="K233" s="4" t="s">
        <v>90</v>
      </c>
    </row>
    <row r="234" spans="1:11" ht="12.75">
      <c r="A234" s="49">
        <f>A233</f>
        <v>30</v>
      </c>
      <c r="B234" s="49"/>
      <c r="C234" s="49"/>
      <c r="E234" s="49"/>
      <c r="F234" s="49" t="str">
        <f ca="1">IF(Kruistabel!B234="","",_xlfn.IFERROR(VLOOKUP(Kruistabel!B234&amp;Kruistabel!B235,'h-uitslagen'!A:D,3,FALSE),VLOOKUP(Kruistabel!B235&amp;Kruistabel!B234,'h-uitslagen'!A:D,4,FALSE)))</f>
        <v/>
      </c>
      <c r="G234" s="49" t="str">
        <f ca="1">IF(Kruistabel!B234="","",_xlfn.IFERROR(VLOOKUP(Kruistabel!B234&amp;Kruistabel!B236,'h-uitslagen'!A:D,3,FALSE),VLOOKUP(Kruistabel!B236&amp;Kruistabel!B234,'h-uitslagen'!A:D,4,FALSE)))</f>
        <v/>
      </c>
      <c r="H234" s="49" t="str">
        <f ca="1">IF(Kruistabel!B234="","",_xlfn.IFERROR(VLOOKUP(Kruistabel!B234&amp;Kruistabel!B237,'h-uitslagen'!A:D,3,FALSE),VLOOKUP(Kruistabel!B237&amp;Kruistabel!B234,'h-uitslagen'!A:D,4,FALSE)))</f>
        <v/>
      </c>
      <c r="I234" s="49" t="str">
        <f ca="1">IF(Kruistabel!B234="","",_xlfn.IFERROR(VLOOKUP(Kruistabel!B234&amp;Kruistabel!B238,'h-uitslagen'!A:D,3,FALSE),VLOOKUP(Kruistabel!B238&amp;Kruistabel!B234,'h-uitslagen'!A:D,4,FALSE)))</f>
        <v/>
      </c>
      <c r="J234" s="49" t="str">
        <f ca="1">IF(Kruistabel!B234="","",_xlfn.IFERROR(VLOOKUP(Kruistabel!B234&amp;Kruistabel!B239,'h-uitslagen'!A:D,3,FALSE),VLOOKUP(Kruistabel!B239&amp;Kruistabel!B234,'h-uitslagen'!A:D,4,FALSE)))</f>
        <v/>
      </c>
      <c r="K234" s="49">
        <f aca="true" t="shared" si="29" ref="K234:K239">SUM(E234:J234)</f>
        <v>0</v>
      </c>
    </row>
    <row r="235" spans="1:11" ht="12.75">
      <c r="A235" s="49">
        <f>A234</f>
        <v>30</v>
      </c>
      <c r="B235" s="49"/>
      <c r="C235" s="49"/>
      <c r="E235" s="49" t="str">
        <f ca="1">IF(Kruistabel!B235="","",_xlfn.IFERROR(VLOOKUP(Kruistabel!B235&amp;Kruistabel!B234,'h-uitslagen'!A:D,3,FALSE),VLOOKUP(Kruistabel!B234&amp;Kruistabel!B235,'h-uitslagen'!A:D,4,FALSE)))</f>
        <v/>
      </c>
      <c r="F235" s="19"/>
      <c r="G235" s="49" t="str">
        <f ca="1">IF(Kruistabel!B235="","",_xlfn.IFERROR(VLOOKUP(Kruistabel!B235&amp;Kruistabel!B236,'h-uitslagen'!A:D,3,FALSE),VLOOKUP(Kruistabel!B236&amp;Kruistabel!B235,'h-uitslagen'!A:D,4,FALSE)))</f>
        <v/>
      </c>
      <c r="H235" s="49" t="str">
        <f ca="1">IF(Kruistabel!B235="","",_xlfn.IFERROR(VLOOKUP(Kruistabel!B235&amp;Kruistabel!B237,'h-uitslagen'!A:D,3,FALSE),VLOOKUP(Kruistabel!B237&amp;Kruistabel!B235,'h-uitslagen'!A:D,4,FALSE)))</f>
        <v/>
      </c>
      <c r="I235" s="49" t="str">
        <f ca="1">IF(Kruistabel!B235="","",_xlfn.IFERROR(VLOOKUP(Kruistabel!B235&amp;Kruistabel!B238,'h-uitslagen'!A:D,3,FALSE),VLOOKUP(Kruistabel!B238&amp;Kruistabel!B235,'h-uitslagen'!A:D,4,FALSE)))</f>
        <v/>
      </c>
      <c r="J235" s="49" t="str">
        <f ca="1">IF(Kruistabel!B235="","",_xlfn.IFERROR(VLOOKUP(Kruistabel!B235&amp;Kruistabel!B239,'h-uitslagen'!A:D,3,FALSE),VLOOKUP(Kruistabel!B239&amp;Kruistabel!B235,'h-uitslagen'!A:D,4,FALSE)))</f>
        <v/>
      </c>
      <c r="K235" s="49">
        <f ca="1" t="shared" si="29"/>
        <v>0</v>
      </c>
    </row>
    <row r="236" spans="1:11" ht="12.75">
      <c r="A236" s="49">
        <f>A233</f>
        <v>30</v>
      </c>
      <c r="B236" s="49"/>
      <c r="C236" s="49"/>
      <c r="E236" s="49" t="str">
        <f ca="1">IF(Kruistabel!B236="","",_xlfn.IFERROR(VLOOKUP(Kruistabel!B236&amp;Kruistabel!B234,'h-uitslagen'!A:D,3,FALSE),VLOOKUP(Kruistabel!B234&amp;Kruistabel!B236,'h-uitslagen'!A:D,4,FALSE)))</f>
        <v/>
      </c>
      <c r="F236" s="49" t="str">
        <f ca="1">IF(Kruistabel!B236="","",_xlfn.IFERROR(VLOOKUP(Kruistabel!B236&amp;Kruistabel!B235,'h-uitslagen'!A:D,3,FALSE),VLOOKUP(Kruistabel!B235&amp;Kruistabel!B236,'h-uitslagen'!A:D,4,FALSE)))</f>
        <v/>
      </c>
      <c r="H236" s="49" t="str">
        <f ca="1">IF(Kruistabel!B236="","",_xlfn.IFERROR(VLOOKUP(Kruistabel!B236&amp;Kruistabel!B237,'h-uitslagen'!A:D,3,FALSE),VLOOKUP(Kruistabel!B237&amp;Kruistabel!B236,'h-uitslagen'!A:D,4,FALSE)))</f>
        <v/>
      </c>
      <c r="I236" s="49" t="str">
        <f ca="1">IF(Kruistabel!B236="","",_xlfn.IFERROR(VLOOKUP(Kruistabel!B236&amp;Kruistabel!B238,'h-uitslagen'!A:D,3,FALSE),VLOOKUP(Kruistabel!B238&amp;Kruistabel!B236,'h-uitslagen'!A:D,4,FALSE)))</f>
        <v/>
      </c>
      <c r="J236" s="49" t="str">
        <f ca="1">IF(Kruistabel!B236="","",_xlfn.IFERROR(VLOOKUP(Kruistabel!B236&amp;Kruistabel!B239,'h-uitslagen'!A:D,3,FALSE),VLOOKUP(Kruistabel!B239&amp;Kruistabel!B236,'h-uitslagen'!A:D,4,FALSE)))</f>
        <v/>
      </c>
      <c r="K236" s="49">
        <f ca="1" t="shared" si="29"/>
        <v>0</v>
      </c>
    </row>
    <row r="237" spans="1:11" ht="12.75">
      <c r="A237" s="49">
        <f>A236</f>
        <v>30</v>
      </c>
      <c r="B237" s="49"/>
      <c r="C237" s="49"/>
      <c r="E237" s="49" t="str">
        <f ca="1">IF(Kruistabel!B237="","",_xlfn.IFERROR(VLOOKUP(Kruistabel!B237&amp;Kruistabel!B234,'h-uitslagen'!A:D,3,FALSE),VLOOKUP(Kruistabel!B234&amp;Kruistabel!B237,'h-uitslagen'!A:D,4,FALSE)))</f>
        <v/>
      </c>
      <c r="F237" s="49" t="str">
        <f ca="1">IF(Kruistabel!B237="","",_xlfn.IFERROR(VLOOKUP(Kruistabel!B237&amp;Kruistabel!B235,'h-uitslagen'!A:D,3,FALSE),VLOOKUP(Kruistabel!B235&amp;Kruistabel!B237,'h-uitslagen'!A:D,4,FALSE)))</f>
        <v/>
      </c>
      <c r="G237" s="49" t="str">
        <f ca="1">IF(Kruistabel!B237="","",_xlfn.IFERROR(VLOOKUP(Kruistabel!B237&amp;Kruistabel!B236,'h-uitslagen'!A:D,3,FALSE),VLOOKUP(Kruistabel!B236&amp;Kruistabel!B237,'h-uitslagen'!A:D,4,FALSE)))</f>
        <v/>
      </c>
      <c r="I237" s="49" t="str">
        <f ca="1">IF(Kruistabel!B237="","",_xlfn.IFERROR(VLOOKUP(Kruistabel!B237&amp;Kruistabel!B238,'h-uitslagen'!A:D,3,FALSE),VLOOKUP(Kruistabel!B238&amp;Kruistabel!B237,'h-uitslagen'!A:D,4,FALSE)))</f>
        <v/>
      </c>
      <c r="J237" s="49" t="str">
        <f ca="1">IF(Kruistabel!B237="","",_xlfn.IFERROR(VLOOKUP(Kruistabel!B237&amp;Kruistabel!B239,'h-uitslagen'!A:D,3,FALSE),VLOOKUP(Kruistabel!B239&amp;Kruistabel!B237,'h-uitslagen'!A:D,4,FALSE)))</f>
        <v/>
      </c>
      <c r="K237" s="49">
        <f ca="1" t="shared" si="29"/>
        <v>0</v>
      </c>
    </row>
    <row r="238" spans="1:11" ht="12.75">
      <c r="A238" s="49">
        <f>A235</f>
        <v>30</v>
      </c>
      <c r="B238" s="49"/>
      <c r="C238" s="49"/>
      <c r="E238" s="49" t="str">
        <f ca="1">IF(Kruistabel!B238="","",_xlfn.IFERROR(VLOOKUP(Kruistabel!B238&amp;Kruistabel!B234,'h-uitslagen'!A:D,3,FALSE),VLOOKUP(Kruistabel!B234&amp;Kruistabel!B238,'h-uitslagen'!A:D,4,FALSE)))</f>
        <v/>
      </c>
      <c r="F238" s="49" t="str">
        <f ca="1">IF(Kruistabel!B238="","",_xlfn.IFERROR(VLOOKUP(Kruistabel!B238&amp;Kruistabel!B235,'h-uitslagen'!A:D,3,FALSE),VLOOKUP(Kruistabel!B235&amp;Kruistabel!B238,'h-uitslagen'!A:D,4,FALSE)))</f>
        <v/>
      </c>
      <c r="G238" s="49" t="str">
        <f ca="1">IF(Kruistabel!B238="","",_xlfn.IFERROR(VLOOKUP(Kruistabel!B238&amp;Kruistabel!B236,'h-uitslagen'!A:D,3,FALSE),VLOOKUP(Kruistabel!B236&amp;Kruistabel!B238,'h-uitslagen'!A:D,4,FALSE)))</f>
        <v/>
      </c>
      <c r="H238" s="49" t="str">
        <f ca="1">IF(Kruistabel!B238="","",_xlfn.IFERROR(VLOOKUP(Kruistabel!B238&amp;Kruistabel!B237,'h-uitslagen'!A:D,3,FALSE),VLOOKUP(Kruistabel!B237&amp;Kruistabel!B238,'h-uitslagen'!A:D,4,FALSE)))</f>
        <v/>
      </c>
      <c r="I238" s="49"/>
      <c r="J238" s="49" t="str">
        <f ca="1">IF(Kruistabel!B238="","",_xlfn.IFERROR(VLOOKUP(Kruistabel!B238&amp;Kruistabel!B239,'h-uitslagen'!A:D,3,FALSE),VLOOKUP(Kruistabel!B239&amp;Kruistabel!B238,'h-uitslagen'!A:D,4,FALSE)))</f>
        <v/>
      </c>
      <c r="K238" s="49">
        <f ca="1" t="shared" si="29"/>
        <v>0</v>
      </c>
    </row>
    <row r="239" spans="1:11" ht="12.75">
      <c r="A239" s="49">
        <f>A238</f>
        <v>30</v>
      </c>
      <c r="B239" s="49"/>
      <c r="C239" s="49"/>
      <c r="E239" s="49" t="str">
        <f ca="1">IF(Kruistabel!B239="","",_xlfn.IFERROR(VLOOKUP(Kruistabel!B239&amp;Kruistabel!B234,'h-uitslagen'!A:D,3,FALSE),VLOOKUP(Kruistabel!B234&amp;Kruistabel!B239,'h-uitslagen'!A:D,4,FALSE)))</f>
        <v/>
      </c>
      <c r="F239" s="49" t="str">
        <f ca="1">IF(Kruistabel!B239="","",_xlfn.IFERROR(VLOOKUP(Kruistabel!B239&amp;Kruistabel!B235,'h-uitslagen'!A:D,3,FALSE),VLOOKUP(Kruistabel!B235&amp;Kruistabel!B239,'h-uitslagen'!A:D,4,FALSE)))</f>
        <v/>
      </c>
      <c r="G239" s="49" t="str">
        <f ca="1">IF(Kruistabel!B239="","",_xlfn.IFERROR(VLOOKUP(Kruistabel!B239&amp;Kruistabel!B236,'h-uitslagen'!A:D,3,FALSE),VLOOKUP(Kruistabel!B236&amp;Kruistabel!B239,'h-uitslagen'!A:D,4,FALSE)))</f>
        <v/>
      </c>
      <c r="H239" s="49" t="str">
        <f ca="1">IF(Kruistabel!B239="","",_xlfn.IFERROR(VLOOKUP(Kruistabel!B239&amp;Kruistabel!B237,'h-uitslagen'!A:D,3,FALSE),VLOOKUP(Kruistabel!B237&amp;Kruistabel!B239,'h-uitslagen'!A:D,4,FALSE)))</f>
        <v/>
      </c>
      <c r="I239" s="49" t="str">
        <f ca="1">IF(Kruistabel!B239="","",_xlfn.IFERROR(VLOOKUP(Kruistabel!B239&amp;Kruistabel!B238,'h-uitslagen'!A:D,3,FALSE),VLOOKUP(Kruistabel!B238&amp;Kruistabel!B239,'h-uitslagen'!A:D,4,FALSE)))</f>
        <v/>
      </c>
      <c r="J239" s="49"/>
      <c r="K239" s="49">
        <f ca="1" t="shared" si="29"/>
        <v>0</v>
      </c>
    </row>
    <row r="240" spans="1:11" ht="12.75">
      <c r="A240" s="49"/>
      <c r="B240" s="49"/>
      <c r="C240" s="49"/>
      <c r="E240" s="49"/>
      <c r="F240" s="49"/>
      <c r="I240" s="49"/>
      <c r="J240" s="49"/>
      <c r="K240" s="49"/>
    </row>
    <row r="241" spans="1:11" ht="12.75">
      <c r="A241" s="4">
        <f>A233+1</f>
        <v>31</v>
      </c>
      <c r="B241" s="4">
        <v>1</v>
      </c>
      <c r="C241" s="4">
        <v>2</v>
      </c>
      <c r="D241" s="4">
        <v>3</v>
      </c>
      <c r="E241" s="4">
        <v>1</v>
      </c>
      <c r="F241" s="4">
        <v>2</v>
      </c>
      <c r="G241" s="4">
        <v>3</v>
      </c>
      <c r="H241" s="4">
        <v>4</v>
      </c>
      <c r="I241" s="4">
        <v>5</v>
      </c>
      <c r="J241" s="4">
        <v>6</v>
      </c>
      <c r="K241" s="4" t="s">
        <v>90</v>
      </c>
    </row>
    <row r="242" spans="1:11" ht="12.75">
      <c r="A242" s="49">
        <f>A241</f>
        <v>31</v>
      </c>
      <c r="B242" s="49"/>
      <c r="C242" s="49"/>
      <c r="E242" s="49"/>
      <c r="F242" s="49" t="str">
        <f ca="1">IF(Kruistabel!B242="","",_xlfn.IFERROR(VLOOKUP(Kruistabel!B242&amp;Kruistabel!B243,'h-uitslagen'!A:D,3,FALSE),VLOOKUP(Kruistabel!B243&amp;Kruistabel!B242,'h-uitslagen'!A:D,4,FALSE)))</f>
        <v/>
      </c>
      <c r="G242" s="49" t="str">
        <f ca="1">IF(Kruistabel!B242="","",_xlfn.IFERROR(VLOOKUP(Kruistabel!B242&amp;Kruistabel!B244,'h-uitslagen'!A:D,3,FALSE),VLOOKUP(Kruistabel!B244&amp;Kruistabel!B242,'h-uitslagen'!A:D,4,FALSE)))</f>
        <v/>
      </c>
      <c r="H242" s="49" t="str">
        <f ca="1">IF(Kruistabel!B242="","",_xlfn.IFERROR(VLOOKUP(Kruistabel!B242&amp;Kruistabel!B245,'h-uitslagen'!A:D,3,FALSE),VLOOKUP(Kruistabel!B245&amp;Kruistabel!B242,'h-uitslagen'!A:D,4,FALSE)))</f>
        <v/>
      </c>
      <c r="I242" s="49" t="str">
        <f ca="1">IF(Kruistabel!B242="","",_xlfn.IFERROR(VLOOKUP(Kruistabel!B242&amp;Kruistabel!B246,'h-uitslagen'!A:D,3,FALSE),VLOOKUP(Kruistabel!B246&amp;Kruistabel!B242,'h-uitslagen'!A:D,4,FALSE)))</f>
        <v/>
      </c>
      <c r="J242" s="49" t="str">
        <f ca="1">IF(Kruistabel!B242="","",_xlfn.IFERROR(VLOOKUP(Kruistabel!B242&amp;Kruistabel!B247,'h-uitslagen'!A:D,3,FALSE),VLOOKUP(Kruistabel!B247&amp;Kruistabel!B242,'h-uitslagen'!A:D,4,FALSE)))</f>
        <v/>
      </c>
      <c r="K242" s="49">
        <f aca="true" t="shared" si="30" ref="K242:K247">SUM(E242:J242)</f>
        <v>0</v>
      </c>
    </row>
    <row r="243" spans="1:11" ht="12.75">
      <c r="A243" s="49">
        <f>A242</f>
        <v>31</v>
      </c>
      <c r="B243" s="49"/>
      <c r="C243" s="49"/>
      <c r="E243" s="49" t="str">
        <f ca="1">IF(Kruistabel!B243="","",_xlfn.IFERROR(VLOOKUP(Kruistabel!B243&amp;Kruistabel!B242,'h-uitslagen'!A:D,3,FALSE),VLOOKUP(Kruistabel!B242&amp;Kruistabel!B243,'h-uitslagen'!A:D,4,FALSE)))</f>
        <v/>
      </c>
      <c r="F243" s="19"/>
      <c r="G243" s="49" t="str">
        <f ca="1">IF(Kruistabel!B243="","",_xlfn.IFERROR(VLOOKUP(Kruistabel!B243&amp;Kruistabel!B244,'h-uitslagen'!A:D,3,FALSE),VLOOKUP(Kruistabel!B244&amp;Kruistabel!B243,'h-uitslagen'!A:D,4,FALSE)))</f>
        <v/>
      </c>
      <c r="H243" s="49" t="str">
        <f ca="1">IF(Kruistabel!B243="","",_xlfn.IFERROR(VLOOKUP(Kruistabel!B243&amp;Kruistabel!B245,'h-uitslagen'!A:D,3,FALSE),VLOOKUP(Kruistabel!B245&amp;Kruistabel!B243,'h-uitslagen'!A:D,4,FALSE)))</f>
        <v/>
      </c>
      <c r="I243" s="49" t="str">
        <f ca="1">IF(Kruistabel!B243="","",_xlfn.IFERROR(VLOOKUP(Kruistabel!B243&amp;Kruistabel!B246,'h-uitslagen'!A:D,3,FALSE),VLOOKUP(Kruistabel!B246&amp;Kruistabel!B243,'h-uitslagen'!A:D,4,FALSE)))</f>
        <v/>
      </c>
      <c r="J243" s="49" t="str">
        <f ca="1">IF(Kruistabel!B243="","",_xlfn.IFERROR(VLOOKUP(Kruistabel!B243&amp;Kruistabel!B247,'h-uitslagen'!A:D,3,FALSE),VLOOKUP(Kruistabel!B247&amp;Kruistabel!B243,'h-uitslagen'!A:D,4,FALSE)))</f>
        <v/>
      </c>
      <c r="K243" s="49">
        <f ca="1" t="shared" si="30"/>
        <v>0</v>
      </c>
    </row>
    <row r="244" spans="1:11" ht="12.75">
      <c r="A244" s="49">
        <f>A241</f>
        <v>31</v>
      </c>
      <c r="B244" s="49"/>
      <c r="C244" s="49"/>
      <c r="E244" s="49" t="str">
        <f ca="1">IF(Kruistabel!B244="","",_xlfn.IFERROR(VLOOKUP(Kruistabel!B244&amp;Kruistabel!B242,'h-uitslagen'!A:D,3,FALSE),VLOOKUP(Kruistabel!B242&amp;Kruistabel!B244,'h-uitslagen'!A:D,4,FALSE)))</f>
        <v/>
      </c>
      <c r="F244" s="49" t="str">
        <f ca="1">IF(Kruistabel!B244="","",_xlfn.IFERROR(VLOOKUP(Kruistabel!B244&amp;Kruistabel!B243,'h-uitslagen'!A:D,3,FALSE),VLOOKUP(Kruistabel!B243&amp;Kruistabel!B244,'h-uitslagen'!A:D,4,FALSE)))</f>
        <v/>
      </c>
      <c r="H244" s="49" t="str">
        <f ca="1">IF(Kruistabel!B244="","",_xlfn.IFERROR(VLOOKUP(Kruistabel!B244&amp;Kruistabel!B245,'h-uitslagen'!A:D,3,FALSE),VLOOKUP(Kruistabel!B245&amp;Kruistabel!B244,'h-uitslagen'!A:D,4,FALSE)))</f>
        <v/>
      </c>
      <c r="I244" s="49" t="str">
        <f ca="1">IF(Kruistabel!B244="","",_xlfn.IFERROR(VLOOKUP(Kruistabel!B244&amp;Kruistabel!B246,'h-uitslagen'!A:D,3,FALSE),VLOOKUP(Kruistabel!B246&amp;Kruistabel!B244,'h-uitslagen'!A:D,4,FALSE)))</f>
        <v/>
      </c>
      <c r="J244" s="49" t="str">
        <f ca="1">IF(Kruistabel!B244="","",_xlfn.IFERROR(VLOOKUP(Kruistabel!B244&amp;Kruistabel!B247,'h-uitslagen'!A:D,3,FALSE),VLOOKUP(Kruistabel!B247&amp;Kruistabel!B244,'h-uitslagen'!A:D,4,FALSE)))</f>
        <v/>
      </c>
      <c r="K244" s="49">
        <f ca="1" t="shared" si="30"/>
        <v>0</v>
      </c>
    </row>
    <row r="245" spans="1:11" ht="12.75">
      <c r="A245" s="49">
        <f>A244</f>
        <v>31</v>
      </c>
      <c r="B245" s="49"/>
      <c r="C245" s="49"/>
      <c r="E245" s="49" t="str">
        <f ca="1">IF(Kruistabel!B245="","",_xlfn.IFERROR(VLOOKUP(Kruistabel!B245&amp;Kruistabel!B242,'h-uitslagen'!A:D,3,FALSE),VLOOKUP(Kruistabel!B242&amp;Kruistabel!B245,'h-uitslagen'!A:D,4,FALSE)))</f>
        <v/>
      </c>
      <c r="F245" s="49" t="str">
        <f ca="1">IF(Kruistabel!B245="","",_xlfn.IFERROR(VLOOKUP(Kruistabel!B245&amp;Kruistabel!B243,'h-uitslagen'!A:D,3,FALSE),VLOOKUP(Kruistabel!B243&amp;Kruistabel!B245,'h-uitslagen'!A:D,4,FALSE)))</f>
        <v/>
      </c>
      <c r="G245" s="49" t="str">
        <f ca="1">IF(Kruistabel!B245="","",_xlfn.IFERROR(VLOOKUP(Kruistabel!B245&amp;Kruistabel!B244,'h-uitslagen'!A:D,3,FALSE),VLOOKUP(Kruistabel!B244&amp;Kruistabel!B245,'h-uitslagen'!A:D,4,FALSE)))</f>
        <v/>
      </c>
      <c r="I245" s="49" t="str">
        <f ca="1">IF(Kruistabel!B245="","",_xlfn.IFERROR(VLOOKUP(Kruistabel!B245&amp;Kruistabel!B246,'h-uitslagen'!A:D,3,FALSE),VLOOKUP(Kruistabel!B246&amp;Kruistabel!B245,'h-uitslagen'!A:D,4,FALSE)))</f>
        <v/>
      </c>
      <c r="J245" s="49" t="str">
        <f ca="1">IF(Kruistabel!B245="","",_xlfn.IFERROR(VLOOKUP(Kruistabel!B245&amp;Kruistabel!B247,'h-uitslagen'!A:D,3,FALSE),VLOOKUP(Kruistabel!B247&amp;Kruistabel!B245,'h-uitslagen'!A:D,4,FALSE)))</f>
        <v/>
      </c>
      <c r="K245" s="49">
        <f ca="1" t="shared" si="30"/>
        <v>0</v>
      </c>
    </row>
    <row r="246" spans="1:11" ht="12.75">
      <c r="A246" s="49">
        <f>A243</f>
        <v>31</v>
      </c>
      <c r="B246" s="49"/>
      <c r="C246" s="49"/>
      <c r="E246" s="49" t="str">
        <f ca="1">IF(Kruistabel!B246="","",_xlfn.IFERROR(VLOOKUP(Kruistabel!B246&amp;Kruistabel!B242,'h-uitslagen'!A:D,3,FALSE),VLOOKUP(Kruistabel!B242&amp;Kruistabel!B246,'h-uitslagen'!A:D,4,FALSE)))</f>
        <v/>
      </c>
      <c r="F246" s="49" t="str">
        <f ca="1">IF(Kruistabel!B246="","",_xlfn.IFERROR(VLOOKUP(Kruistabel!B246&amp;Kruistabel!B243,'h-uitslagen'!A:D,3,FALSE),VLOOKUP(Kruistabel!B243&amp;Kruistabel!B246,'h-uitslagen'!A:D,4,FALSE)))</f>
        <v/>
      </c>
      <c r="G246" s="49" t="str">
        <f ca="1">IF(Kruistabel!B246="","",_xlfn.IFERROR(VLOOKUP(Kruistabel!B246&amp;Kruistabel!B244,'h-uitslagen'!A:D,3,FALSE),VLOOKUP(Kruistabel!B244&amp;Kruistabel!B246,'h-uitslagen'!A:D,4,FALSE)))</f>
        <v/>
      </c>
      <c r="H246" s="49" t="str">
        <f ca="1">IF(Kruistabel!B246="","",_xlfn.IFERROR(VLOOKUP(Kruistabel!B246&amp;Kruistabel!B245,'h-uitslagen'!A:D,3,FALSE),VLOOKUP(Kruistabel!B245&amp;Kruistabel!B246,'h-uitslagen'!A:D,4,FALSE)))</f>
        <v/>
      </c>
      <c r="I246" s="49"/>
      <c r="J246" s="49" t="str">
        <f ca="1">IF(Kruistabel!B246="","",_xlfn.IFERROR(VLOOKUP(Kruistabel!B246&amp;Kruistabel!B247,'h-uitslagen'!A:D,3,FALSE),VLOOKUP(Kruistabel!B247&amp;Kruistabel!B246,'h-uitslagen'!A:D,4,FALSE)))</f>
        <v/>
      </c>
      <c r="K246" s="49">
        <f ca="1" t="shared" si="30"/>
        <v>0</v>
      </c>
    </row>
    <row r="247" spans="1:11" ht="12.75">
      <c r="A247" s="49">
        <f>A246</f>
        <v>31</v>
      </c>
      <c r="B247" s="49"/>
      <c r="C247" s="49"/>
      <c r="E247" s="49" t="str">
        <f ca="1">IF(Kruistabel!B247="","",_xlfn.IFERROR(VLOOKUP(Kruistabel!B247&amp;Kruistabel!B242,'h-uitslagen'!A:D,3,FALSE),VLOOKUP(Kruistabel!B242&amp;Kruistabel!B247,'h-uitslagen'!A:D,4,FALSE)))</f>
        <v/>
      </c>
      <c r="F247" s="49" t="str">
        <f ca="1">IF(Kruistabel!B247="","",_xlfn.IFERROR(VLOOKUP(Kruistabel!B247&amp;Kruistabel!B243,'h-uitslagen'!A:D,3,FALSE),VLOOKUP(Kruistabel!B243&amp;Kruistabel!B247,'h-uitslagen'!A:D,4,FALSE)))</f>
        <v/>
      </c>
      <c r="G247" s="49" t="str">
        <f ca="1">IF(Kruistabel!B247="","",_xlfn.IFERROR(VLOOKUP(Kruistabel!B247&amp;Kruistabel!B244,'h-uitslagen'!A:D,3,FALSE),VLOOKUP(Kruistabel!B244&amp;Kruistabel!B247,'h-uitslagen'!A:D,4,FALSE)))</f>
        <v/>
      </c>
      <c r="H247" s="49" t="str">
        <f ca="1">IF(Kruistabel!B247="","",_xlfn.IFERROR(VLOOKUP(Kruistabel!B247&amp;Kruistabel!B245,'h-uitslagen'!A:D,3,FALSE),VLOOKUP(Kruistabel!B245&amp;Kruistabel!B247,'h-uitslagen'!A:D,4,FALSE)))</f>
        <v/>
      </c>
      <c r="I247" s="49" t="str">
        <f ca="1">IF(Kruistabel!B247="","",_xlfn.IFERROR(VLOOKUP(Kruistabel!B247&amp;Kruistabel!B246,'h-uitslagen'!A:D,3,FALSE),VLOOKUP(Kruistabel!B246&amp;Kruistabel!B247,'h-uitslagen'!A:D,4,FALSE)))</f>
        <v/>
      </c>
      <c r="J247" s="49"/>
      <c r="K247" s="49">
        <f ca="1" t="shared" si="30"/>
        <v>0</v>
      </c>
    </row>
    <row r="248" spans="1:11" ht="12.75">
      <c r="A248" s="49"/>
      <c r="B248" s="49"/>
      <c r="C248" s="49"/>
      <c r="E248" s="49"/>
      <c r="F248" s="49"/>
      <c r="I248" s="49"/>
      <c r="J248" s="49"/>
      <c r="K248" s="49"/>
    </row>
    <row r="249" spans="1:11" ht="12.75">
      <c r="A249" s="4">
        <f>A241+1</f>
        <v>32</v>
      </c>
      <c r="B249" s="4">
        <v>1</v>
      </c>
      <c r="C249" s="4">
        <v>2</v>
      </c>
      <c r="D249" s="4">
        <v>3</v>
      </c>
      <c r="E249" s="4">
        <v>1</v>
      </c>
      <c r="F249" s="4">
        <v>2</v>
      </c>
      <c r="G249" s="4">
        <v>3</v>
      </c>
      <c r="H249" s="4">
        <v>4</v>
      </c>
      <c r="I249" s="4">
        <v>5</v>
      </c>
      <c r="J249" s="4">
        <v>6</v>
      </c>
      <c r="K249" s="4" t="s">
        <v>90</v>
      </c>
    </row>
    <row r="250" spans="1:11" ht="12.75">
      <c r="A250" s="49">
        <f>A249</f>
        <v>32</v>
      </c>
      <c r="B250" s="49"/>
      <c r="C250" s="49"/>
      <c r="E250" s="49"/>
      <c r="F250" s="49" t="str">
        <f ca="1">IF(Kruistabel!B250="","",_xlfn.IFERROR(VLOOKUP(Kruistabel!B250&amp;Kruistabel!B251,'h-uitslagen'!A:D,3,FALSE),VLOOKUP(Kruistabel!B251&amp;Kruistabel!B250,'h-uitslagen'!A:D,4,FALSE)))</f>
        <v/>
      </c>
      <c r="G250" s="49" t="str">
        <f ca="1">IF(Kruistabel!B250="","",_xlfn.IFERROR(VLOOKUP(Kruistabel!B250&amp;Kruistabel!B252,'h-uitslagen'!A:D,3,FALSE),VLOOKUP(Kruistabel!B252&amp;Kruistabel!B250,'h-uitslagen'!A:D,4,FALSE)))</f>
        <v/>
      </c>
      <c r="H250" s="49" t="str">
        <f ca="1">IF(Kruistabel!B250="","",_xlfn.IFERROR(VLOOKUP(Kruistabel!B250&amp;Kruistabel!B253,'h-uitslagen'!A:D,3,FALSE),VLOOKUP(Kruistabel!B253&amp;Kruistabel!B250,'h-uitslagen'!A:D,4,FALSE)))</f>
        <v/>
      </c>
      <c r="I250" s="49" t="str">
        <f ca="1">IF(Kruistabel!B250="","",_xlfn.IFERROR(VLOOKUP(Kruistabel!B250&amp;Kruistabel!B254,'h-uitslagen'!A:D,3,FALSE),VLOOKUP(Kruistabel!B254&amp;Kruistabel!B250,'h-uitslagen'!A:D,4,FALSE)))</f>
        <v/>
      </c>
      <c r="J250" s="49" t="str">
        <f ca="1">IF(Kruistabel!B250="","",_xlfn.IFERROR(VLOOKUP(Kruistabel!B250&amp;Kruistabel!B255,'h-uitslagen'!A:D,3,FALSE),VLOOKUP(Kruistabel!B255&amp;Kruistabel!B250,'h-uitslagen'!A:D,4,FALSE)))</f>
        <v/>
      </c>
      <c r="K250" s="49">
        <f aca="true" t="shared" si="31" ref="K250:K255">SUM(E250:J250)</f>
        <v>0</v>
      </c>
    </row>
    <row r="251" spans="1:11" ht="12.75">
      <c r="A251" s="49">
        <f>A250</f>
        <v>32</v>
      </c>
      <c r="B251" s="49"/>
      <c r="C251" s="49"/>
      <c r="E251" s="49" t="str">
        <f ca="1">IF(Kruistabel!B251="","",_xlfn.IFERROR(VLOOKUP(Kruistabel!B251&amp;Kruistabel!B250,'h-uitslagen'!A:D,3,FALSE),VLOOKUP(Kruistabel!B250&amp;Kruistabel!B251,'h-uitslagen'!A:D,4,FALSE)))</f>
        <v/>
      </c>
      <c r="F251" s="19"/>
      <c r="G251" s="49" t="str">
        <f ca="1">IF(Kruistabel!B251="","",_xlfn.IFERROR(VLOOKUP(Kruistabel!B251&amp;Kruistabel!B252,'h-uitslagen'!A:D,3,FALSE),VLOOKUP(Kruistabel!B252&amp;Kruistabel!B251,'h-uitslagen'!A:D,4,FALSE)))</f>
        <v/>
      </c>
      <c r="H251" s="49" t="str">
        <f ca="1">IF(Kruistabel!B251="","",_xlfn.IFERROR(VLOOKUP(Kruistabel!B251&amp;Kruistabel!B253,'h-uitslagen'!A:D,3,FALSE),VLOOKUP(Kruistabel!B253&amp;Kruistabel!B251,'h-uitslagen'!A:D,4,FALSE)))</f>
        <v/>
      </c>
      <c r="I251" s="49" t="str">
        <f ca="1">IF(Kruistabel!B251="","",_xlfn.IFERROR(VLOOKUP(Kruistabel!B251&amp;Kruistabel!B254,'h-uitslagen'!A:D,3,FALSE),VLOOKUP(Kruistabel!B254&amp;Kruistabel!B251,'h-uitslagen'!A:D,4,FALSE)))</f>
        <v/>
      </c>
      <c r="J251" s="49" t="str">
        <f ca="1">IF(Kruistabel!B251="","",_xlfn.IFERROR(VLOOKUP(Kruistabel!B251&amp;Kruistabel!B255,'h-uitslagen'!A:D,3,FALSE),VLOOKUP(Kruistabel!B255&amp;Kruistabel!B251,'h-uitslagen'!A:D,4,FALSE)))</f>
        <v/>
      </c>
      <c r="K251" s="49">
        <f ca="1" t="shared" si="31"/>
        <v>0</v>
      </c>
    </row>
    <row r="252" spans="1:11" ht="12.75">
      <c r="A252" s="49">
        <f>A249</f>
        <v>32</v>
      </c>
      <c r="B252" s="49"/>
      <c r="C252" s="49"/>
      <c r="E252" s="49" t="str">
        <f ca="1">IF(Kruistabel!B252="","",_xlfn.IFERROR(VLOOKUP(Kruistabel!B252&amp;Kruistabel!B250,'h-uitslagen'!A:D,3,FALSE),VLOOKUP(Kruistabel!B250&amp;Kruistabel!B252,'h-uitslagen'!A:D,4,FALSE)))</f>
        <v/>
      </c>
      <c r="F252" s="49" t="str">
        <f ca="1">IF(Kruistabel!B252="","",_xlfn.IFERROR(VLOOKUP(Kruistabel!B252&amp;Kruistabel!B251,'h-uitslagen'!A:D,3,FALSE),VLOOKUP(Kruistabel!B251&amp;Kruistabel!B252,'h-uitslagen'!A:D,4,FALSE)))</f>
        <v/>
      </c>
      <c r="H252" s="49" t="str">
        <f ca="1">IF(Kruistabel!B252="","",_xlfn.IFERROR(VLOOKUP(Kruistabel!B252&amp;Kruistabel!B253,'h-uitslagen'!A:D,3,FALSE),VLOOKUP(Kruistabel!B253&amp;Kruistabel!B252,'h-uitslagen'!A:D,4,FALSE)))</f>
        <v/>
      </c>
      <c r="I252" s="49" t="str">
        <f ca="1">IF(Kruistabel!B252="","",_xlfn.IFERROR(VLOOKUP(Kruistabel!B252&amp;Kruistabel!B254,'h-uitslagen'!A:D,3,FALSE),VLOOKUP(Kruistabel!B254&amp;Kruistabel!B252,'h-uitslagen'!A:D,4,FALSE)))</f>
        <v/>
      </c>
      <c r="J252" s="49" t="str">
        <f ca="1">IF(Kruistabel!B252="","",_xlfn.IFERROR(VLOOKUP(Kruistabel!B252&amp;Kruistabel!B255,'h-uitslagen'!A:D,3,FALSE),VLOOKUP(Kruistabel!B255&amp;Kruistabel!B252,'h-uitslagen'!A:D,4,FALSE)))</f>
        <v/>
      </c>
      <c r="K252" s="49">
        <f ca="1" t="shared" si="31"/>
        <v>0</v>
      </c>
    </row>
    <row r="253" spans="1:11" ht="12.75">
      <c r="A253" s="49">
        <f>A252</f>
        <v>32</v>
      </c>
      <c r="B253" s="49"/>
      <c r="C253" s="49"/>
      <c r="E253" s="49" t="str">
        <f ca="1">IF(Kruistabel!B253="","",_xlfn.IFERROR(VLOOKUP(Kruistabel!B253&amp;Kruistabel!B250,'h-uitslagen'!A:D,3,FALSE),VLOOKUP(Kruistabel!B250&amp;Kruistabel!B253,'h-uitslagen'!A:D,4,FALSE)))</f>
        <v/>
      </c>
      <c r="F253" s="49" t="str">
        <f ca="1">IF(Kruistabel!B253="","",_xlfn.IFERROR(VLOOKUP(Kruistabel!B253&amp;Kruistabel!B251,'h-uitslagen'!A:D,3,FALSE),VLOOKUP(Kruistabel!B251&amp;Kruistabel!B253,'h-uitslagen'!A:D,4,FALSE)))</f>
        <v/>
      </c>
      <c r="G253" s="49" t="str">
        <f ca="1">IF(Kruistabel!B253="","",_xlfn.IFERROR(VLOOKUP(Kruistabel!B253&amp;Kruistabel!B252,'h-uitslagen'!A:D,3,FALSE),VLOOKUP(Kruistabel!B252&amp;Kruistabel!B253,'h-uitslagen'!A:D,4,FALSE)))</f>
        <v/>
      </c>
      <c r="I253" s="49" t="str">
        <f ca="1">IF(Kruistabel!B253="","",_xlfn.IFERROR(VLOOKUP(Kruistabel!B253&amp;Kruistabel!B254,'h-uitslagen'!A:D,3,FALSE),VLOOKUP(Kruistabel!B254&amp;Kruistabel!B253,'h-uitslagen'!A:D,4,FALSE)))</f>
        <v/>
      </c>
      <c r="J253" s="49" t="str">
        <f ca="1">IF(Kruistabel!B253="","",_xlfn.IFERROR(VLOOKUP(Kruistabel!B253&amp;Kruistabel!B255,'h-uitslagen'!A:D,3,FALSE),VLOOKUP(Kruistabel!B255&amp;Kruistabel!B253,'h-uitslagen'!A:D,4,FALSE)))</f>
        <v/>
      </c>
      <c r="K253" s="49">
        <f ca="1" t="shared" si="31"/>
        <v>0</v>
      </c>
    </row>
    <row r="254" spans="1:11" ht="12.75">
      <c r="A254" s="49">
        <f>A251</f>
        <v>32</v>
      </c>
      <c r="B254" s="49"/>
      <c r="C254" s="49"/>
      <c r="E254" s="49" t="str">
        <f ca="1">IF(Kruistabel!B254="","",_xlfn.IFERROR(VLOOKUP(Kruistabel!B254&amp;Kruistabel!B250,'h-uitslagen'!A:D,3,FALSE),VLOOKUP(Kruistabel!B250&amp;Kruistabel!B254,'h-uitslagen'!A:D,4,FALSE)))</f>
        <v/>
      </c>
      <c r="F254" s="49" t="str">
        <f ca="1">IF(Kruistabel!B254="","",_xlfn.IFERROR(VLOOKUP(Kruistabel!B254&amp;Kruistabel!B251,'h-uitslagen'!A:D,3,FALSE),VLOOKUP(Kruistabel!B251&amp;Kruistabel!B254,'h-uitslagen'!A:D,4,FALSE)))</f>
        <v/>
      </c>
      <c r="G254" s="49" t="str">
        <f ca="1">IF(Kruistabel!B254="","",_xlfn.IFERROR(VLOOKUP(Kruistabel!B254&amp;Kruistabel!B252,'h-uitslagen'!A:D,3,FALSE),VLOOKUP(Kruistabel!B252&amp;Kruistabel!B254,'h-uitslagen'!A:D,4,FALSE)))</f>
        <v/>
      </c>
      <c r="H254" s="49" t="str">
        <f ca="1">IF(Kruistabel!B254="","",_xlfn.IFERROR(VLOOKUP(Kruistabel!B254&amp;Kruistabel!B253,'h-uitslagen'!A:D,3,FALSE),VLOOKUP(Kruistabel!B253&amp;Kruistabel!B254,'h-uitslagen'!A:D,4,FALSE)))</f>
        <v/>
      </c>
      <c r="I254" s="49"/>
      <c r="J254" s="49" t="str">
        <f ca="1">IF(Kruistabel!B254="","",_xlfn.IFERROR(VLOOKUP(Kruistabel!B254&amp;Kruistabel!B255,'h-uitslagen'!A:D,3,FALSE),VLOOKUP(Kruistabel!B255&amp;Kruistabel!B254,'h-uitslagen'!A:D,4,FALSE)))</f>
        <v/>
      </c>
      <c r="K254" s="49">
        <f ca="1" t="shared" si="31"/>
        <v>0</v>
      </c>
    </row>
    <row r="255" spans="1:11" ht="12.75">
      <c r="A255" s="49">
        <f>A254</f>
        <v>32</v>
      </c>
      <c r="B255" s="49"/>
      <c r="C255" s="49"/>
      <c r="E255" s="49" t="str">
        <f ca="1">IF(Kruistabel!B255="","",_xlfn.IFERROR(VLOOKUP(Kruistabel!B255&amp;Kruistabel!B250,'h-uitslagen'!A:D,3,FALSE),VLOOKUP(Kruistabel!B250&amp;Kruistabel!B255,'h-uitslagen'!A:D,4,FALSE)))</f>
        <v/>
      </c>
      <c r="F255" s="49" t="str">
        <f ca="1">IF(Kruistabel!B255="","",_xlfn.IFERROR(VLOOKUP(Kruistabel!B255&amp;Kruistabel!B251,'h-uitslagen'!A:D,3,FALSE),VLOOKUP(Kruistabel!B251&amp;Kruistabel!B255,'h-uitslagen'!A:D,4,FALSE)))</f>
        <v/>
      </c>
      <c r="G255" s="49" t="str">
        <f ca="1">IF(Kruistabel!B255="","",_xlfn.IFERROR(VLOOKUP(Kruistabel!B255&amp;Kruistabel!B252,'h-uitslagen'!A:D,3,FALSE),VLOOKUP(Kruistabel!B252&amp;Kruistabel!B255,'h-uitslagen'!A:D,4,FALSE)))</f>
        <v/>
      </c>
      <c r="H255" s="49" t="str">
        <f ca="1">IF(Kruistabel!B255="","",_xlfn.IFERROR(VLOOKUP(Kruistabel!B255&amp;Kruistabel!B253,'h-uitslagen'!A:D,3,FALSE),VLOOKUP(Kruistabel!B253&amp;Kruistabel!B255,'h-uitslagen'!A:D,4,FALSE)))</f>
        <v/>
      </c>
      <c r="I255" s="49" t="str">
        <f ca="1">IF(Kruistabel!B255="","",_xlfn.IFERROR(VLOOKUP(Kruistabel!B255&amp;Kruistabel!B254,'h-uitslagen'!A:D,3,FALSE),VLOOKUP(Kruistabel!B254&amp;Kruistabel!B255,'h-uitslagen'!A:D,4,FALSE)))</f>
        <v/>
      </c>
      <c r="J255" s="49"/>
      <c r="K255" s="49">
        <f ca="1" t="shared" si="31"/>
        <v>0</v>
      </c>
    </row>
    <row r="256" spans="1:11" ht="12.75">
      <c r="A256" s="49"/>
      <c r="B256" s="49"/>
      <c r="C256" s="49"/>
      <c r="E256" s="49"/>
      <c r="F256" s="49"/>
      <c r="I256" s="49"/>
      <c r="J256" s="49"/>
      <c r="K256" s="49"/>
    </row>
    <row r="257" spans="1:11" ht="12.75">
      <c r="A257" s="4">
        <f>A249+1</f>
        <v>33</v>
      </c>
      <c r="B257" s="4">
        <v>1</v>
      </c>
      <c r="C257" s="4">
        <v>2</v>
      </c>
      <c r="D257" s="4">
        <v>3</v>
      </c>
      <c r="E257" s="4">
        <v>1</v>
      </c>
      <c r="F257" s="4">
        <v>2</v>
      </c>
      <c r="G257" s="4">
        <v>3</v>
      </c>
      <c r="H257" s="4">
        <v>4</v>
      </c>
      <c r="I257" s="4">
        <v>5</v>
      </c>
      <c r="J257" s="4">
        <v>6</v>
      </c>
      <c r="K257" s="4" t="s">
        <v>90</v>
      </c>
    </row>
    <row r="258" spans="1:11" ht="12.75">
      <c r="A258" s="49">
        <f>A257</f>
        <v>33</v>
      </c>
      <c r="B258" s="49"/>
      <c r="C258" s="49"/>
      <c r="E258" s="49"/>
      <c r="F258" s="49" t="str">
        <f ca="1">IF(Kruistabel!B258="","",_xlfn.IFERROR(VLOOKUP(Kruistabel!B258&amp;Kruistabel!B259,'h-uitslagen'!A:D,3,FALSE),VLOOKUP(Kruistabel!B259&amp;Kruistabel!B258,'h-uitslagen'!A:D,4,FALSE)))</f>
        <v/>
      </c>
      <c r="G258" s="49" t="str">
        <f ca="1">IF(Kruistabel!B258="","",_xlfn.IFERROR(VLOOKUP(Kruistabel!B258&amp;Kruistabel!B260,'h-uitslagen'!A:D,3,FALSE),VLOOKUP(Kruistabel!B260&amp;Kruistabel!B258,'h-uitslagen'!A:D,4,FALSE)))</f>
        <v/>
      </c>
      <c r="H258" s="49" t="str">
        <f ca="1">IF(Kruistabel!B258="","",_xlfn.IFERROR(VLOOKUP(Kruistabel!B258&amp;Kruistabel!B261,'h-uitslagen'!A:D,3,FALSE),VLOOKUP(Kruistabel!B261&amp;Kruistabel!B258,'h-uitslagen'!A:D,4,FALSE)))</f>
        <v/>
      </c>
      <c r="I258" s="49" t="str">
        <f ca="1">IF(Kruistabel!B258="","",_xlfn.IFERROR(VLOOKUP(Kruistabel!B258&amp;Kruistabel!B262,'h-uitslagen'!A:D,3,FALSE),VLOOKUP(Kruistabel!B262&amp;Kruistabel!B258,'h-uitslagen'!A:D,4,FALSE)))</f>
        <v/>
      </c>
      <c r="J258" s="49" t="str">
        <f ca="1">IF(Kruistabel!B258="","",_xlfn.IFERROR(VLOOKUP(Kruistabel!B258&amp;Kruistabel!B263,'h-uitslagen'!A:D,3,FALSE),VLOOKUP(Kruistabel!B263&amp;Kruistabel!B258,'h-uitslagen'!A:D,4,FALSE)))</f>
        <v/>
      </c>
      <c r="K258" s="49">
        <f aca="true" t="shared" si="32" ref="K258:K263">SUM(E258:J258)</f>
        <v>0</v>
      </c>
    </row>
    <row r="259" spans="1:11" ht="12.75">
      <c r="A259" s="49">
        <f>A258</f>
        <v>33</v>
      </c>
      <c r="B259" s="49"/>
      <c r="C259" s="49"/>
      <c r="E259" s="49" t="str">
        <f ca="1">IF(Kruistabel!B259="","",_xlfn.IFERROR(VLOOKUP(Kruistabel!B259&amp;Kruistabel!B258,'h-uitslagen'!A:D,3,FALSE),VLOOKUP(Kruistabel!B258&amp;Kruistabel!B259,'h-uitslagen'!A:D,4,FALSE)))</f>
        <v/>
      </c>
      <c r="F259" s="19"/>
      <c r="G259" s="49" t="str">
        <f ca="1">IF(Kruistabel!B259="","",_xlfn.IFERROR(VLOOKUP(Kruistabel!B259&amp;Kruistabel!B260,'h-uitslagen'!A:D,3,FALSE),VLOOKUP(Kruistabel!B260&amp;Kruistabel!B259,'h-uitslagen'!A:D,4,FALSE)))</f>
        <v/>
      </c>
      <c r="H259" s="49" t="str">
        <f ca="1">IF(Kruistabel!B259="","",_xlfn.IFERROR(VLOOKUP(Kruistabel!B259&amp;Kruistabel!B261,'h-uitslagen'!A:D,3,FALSE),VLOOKUP(Kruistabel!B261&amp;Kruistabel!B259,'h-uitslagen'!A:D,4,FALSE)))</f>
        <v/>
      </c>
      <c r="I259" s="49" t="str">
        <f ca="1">IF(Kruistabel!B259="","",_xlfn.IFERROR(VLOOKUP(Kruistabel!B259&amp;Kruistabel!B262,'h-uitslagen'!A:D,3,FALSE),VLOOKUP(Kruistabel!B262&amp;Kruistabel!B259,'h-uitslagen'!A:D,4,FALSE)))</f>
        <v/>
      </c>
      <c r="J259" s="49" t="str">
        <f ca="1">IF(Kruistabel!B259="","",_xlfn.IFERROR(VLOOKUP(Kruistabel!B259&amp;Kruistabel!B263,'h-uitslagen'!A:D,3,FALSE),VLOOKUP(Kruistabel!B263&amp;Kruistabel!B259,'h-uitslagen'!A:D,4,FALSE)))</f>
        <v/>
      </c>
      <c r="K259" s="49">
        <f ca="1" t="shared" si="32"/>
        <v>0</v>
      </c>
    </row>
    <row r="260" spans="1:11" ht="12.75">
      <c r="A260" s="49">
        <f>A257</f>
        <v>33</v>
      </c>
      <c r="B260" s="49"/>
      <c r="C260" s="49"/>
      <c r="E260" s="49" t="str">
        <f ca="1">IF(Kruistabel!B260="","",_xlfn.IFERROR(VLOOKUP(Kruistabel!B260&amp;Kruistabel!B258,'h-uitslagen'!A:D,3,FALSE),VLOOKUP(Kruistabel!B258&amp;Kruistabel!B260,'h-uitslagen'!A:D,4,FALSE)))</f>
        <v/>
      </c>
      <c r="F260" s="49" t="str">
        <f ca="1">IF(Kruistabel!B260="","",_xlfn.IFERROR(VLOOKUP(Kruistabel!B260&amp;Kruistabel!B259,'h-uitslagen'!A:D,3,FALSE),VLOOKUP(Kruistabel!B259&amp;Kruistabel!B260,'h-uitslagen'!A:D,4,FALSE)))</f>
        <v/>
      </c>
      <c r="H260" s="49" t="str">
        <f ca="1">IF(Kruistabel!B260="","",_xlfn.IFERROR(VLOOKUP(Kruistabel!B260&amp;Kruistabel!B261,'h-uitslagen'!A:D,3,FALSE),VLOOKUP(Kruistabel!B261&amp;Kruistabel!B260,'h-uitslagen'!A:D,4,FALSE)))</f>
        <v/>
      </c>
      <c r="I260" s="49" t="str">
        <f ca="1">IF(Kruistabel!B260="","",_xlfn.IFERROR(VLOOKUP(Kruistabel!B260&amp;Kruistabel!B262,'h-uitslagen'!A:D,3,FALSE),VLOOKUP(Kruistabel!B262&amp;Kruistabel!B260,'h-uitslagen'!A:D,4,FALSE)))</f>
        <v/>
      </c>
      <c r="J260" s="49" t="str">
        <f ca="1">IF(Kruistabel!B260="","",_xlfn.IFERROR(VLOOKUP(Kruistabel!B260&amp;Kruistabel!B263,'h-uitslagen'!A:D,3,FALSE),VLOOKUP(Kruistabel!B263&amp;Kruistabel!B260,'h-uitslagen'!A:D,4,FALSE)))</f>
        <v/>
      </c>
      <c r="K260" s="49">
        <f ca="1" t="shared" si="32"/>
        <v>0</v>
      </c>
    </row>
    <row r="261" spans="1:11" ht="12.75">
      <c r="A261" s="49">
        <f>A260</f>
        <v>33</v>
      </c>
      <c r="B261" s="49"/>
      <c r="C261" s="49"/>
      <c r="E261" s="49" t="str">
        <f ca="1">IF(Kruistabel!B261="","",_xlfn.IFERROR(VLOOKUP(Kruistabel!B261&amp;Kruistabel!B258,'h-uitslagen'!A:D,3,FALSE),VLOOKUP(Kruistabel!B258&amp;Kruistabel!B261,'h-uitslagen'!A:D,4,FALSE)))</f>
        <v/>
      </c>
      <c r="F261" s="49" t="str">
        <f ca="1">IF(Kruistabel!B261="","",_xlfn.IFERROR(VLOOKUP(Kruistabel!B261&amp;Kruistabel!B259,'h-uitslagen'!A:D,3,FALSE),VLOOKUP(Kruistabel!B259&amp;Kruistabel!B261,'h-uitslagen'!A:D,4,FALSE)))</f>
        <v/>
      </c>
      <c r="G261" s="49" t="str">
        <f ca="1">IF(Kruistabel!B261="","",_xlfn.IFERROR(VLOOKUP(Kruistabel!B261&amp;Kruistabel!B260,'h-uitslagen'!A:D,3,FALSE),VLOOKUP(Kruistabel!B260&amp;Kruistabel!B261,'h-uitslagen'!A:D,4,FALSE)))</f>
        <v/>
      </c>
      <c r="I261" s="49" t="str">
        <f ca="1">IF(Kruistabel!B261="","",_xlfn.IFERROR(VLOOKUP(Kruistabel!B261&amp;Kruistabel!B262,'h-uitslagen'!A:D,3,FALSE),VLOOKUP(Kruistabel!B262&amp;Kruistabel!B261,'h-uitslagen'!A:D,4,FALSE)))</f>
        <v/>
      </c>
      <c r="J261" s="49" t="str">
        <f ca="1">IF(Kruistabel!B261="","",_xlfn.IFERROR(VLOOKUP(Kruistabel!B261&amp;Kruistabel!B263,'h-uitslagen'!A:D,3,FALSE),VLOOKUP(Kruistabel!B263&amp;Kruistabel!B261,'h-uitslagen'!A:D,4,FALSE)))</f>
        <v/>
      </c>
      <c r="K261" s="49">
        <f ca="1" t="shared" si="32"/>
        <v>0</v>
      </c>
    </row>
    <row r="262" spans="1:11" ht="12.75">
      <c r="A262" s="49">
        <f>A259</f>
        <v>33</v>
      </c>
      <c r="B262" s="49"/>
      <c r="C262" s="49"/>
      <c r="E262" s="49" t="str">
        <f ca="1">IF(Kruistabel!B262="","",_xlfn.IFERROR(VLOOKUP(Kruistabel!B262&amp;Kruistabel!B258,'h-uitslagen'!A:D,3,FALSE),VLOOKUP(Kruistabel!B258&amp;Kruistabel!B262,'h-uitslagen'!A:D,4,FALSE)))</f>
        <v/>
      </c>
      <c r="F262" s="49" t="str">
        <f ca="1">IF(Kruistabel!B262="","",_xlfn.IFERROR(VLOOKUP(Kruistabel!B262&amp;Kruistabel!B259,'h-uitslagen'!A:D,3,FALSE),VLOOKUP(Kruistabel!B259&amp;Kruistabel!B262,'h-uitslagen'!A:D,4,FALSE)))</f>
        <v/>
      </c>
      <c r="G262" s="49" t="str">
        <f ca="1">IF(Kruistabel!B262="","",_xlfn.IFERROR(VLOOKUP(Kruistabel!B262&amp;Kruistabel!B260,'h-uitslagen'!A:D,3,FALSE),VLOOKUP(Kruistabel!B260&amp;Kruistabel!B262,'h-uitslagen'!A:D,4,FALSE)))</f>
        <v/>
      </c>
      <c r="H262" s="49" t="str">
        <f ca="1">IF(Kruistabel!B262="","",_xlfn.IFERROR(VLOOKUP(Kruistabel!B262&amp;Kruistabel!B261,'h-uitslagen'!A:D,3,FALSE),VLOOKUP(Kruistabel!B261&amp;Kruistabel!B262,'h-uitslagen'!A:D,4,FALSE)))</f>
        <v/>
      </c>
      <c r="I262" s="49"/>
      <c r="J262" s="49" t="str">
        <f ca="1">IF(Kruistabel!B262="","",_xlfn.IFERROR(VLOOKUP(Kruistabel!B262&amp;Kruistabel!B263,'h-uitslagen'!A:D,3,FALSE),VLOOKUP(Kruistabel!B263&amp;Kruistabel!B262,'h-uitslagen'!A:D,4,FALSE)))</f>
        <v/>
      </c>
      <c r="K262" s="49">
        <f ca="1" t="shared" si="32"/>
        <v>0</v>
      </c>
    </row>
    <row r="263" spans="1:11" ht="12.75">
      <c r="A263" s="49">
        <f>A262</f>
        <v>33</v>
      </c>
      <c r="B263" s="49"/>
      <c r="C263" s="49"/>
      <c r="E263" s="49" t="str">
        <f ca="1">IF(Kruistabel!B263="","",_xlfn.IFERROR(VLOOKUP(Kruistabel!B263&amp;Kruistabel!B258,'h-uitslagen'!A:D,3,FALSE),VLOOKUP(Kruistabel!B258&amp;Kruistabel!B263,'h-uitslagen'!A:D,4,FALSE)))</f>
        <v/>
      </c>
      <c r="F263" s="49" t="str">
        <f ca="1">IF(Kruistabel!B263="","",_xlfn.IFERROR(VLOOKUP(Kruistabel!B263&amp;Kruistabel!B259,'h-uitslagen'!A:D,3,FALSE),VLOOKUP(Kruistabel!B259&amp;Kruistabel!B263,'h-uitslagen'!A:D,4,FALSE)))</f>
        <v/>
      </c>
      <c r="G263" s="49" t="str">
        <f ca="1">IF(Kruistabel!B263="","",_xlfn.IFERROR(VLOOKUP(Kruistabel!B263&amp;Kruistabel!B260,'h-uitslagen'!A:D,3,FALSE),VLOOKUP(Kruistabel!B260&amp;Kruistabel!B263,'h-uitslagen'!A:D,4,FALSE)))</f>
        <v/>
      </c>
      <c r="H263" s="49" t="str">
        <f ca="1">IF(Kruistabel!B263="","",_xlfn.IFERROR(VLOOKUP(Kruistabel!B263&amp;Kruistabel!B261,'h-uitslagen'!A:D,3,FALSE),VLOOKUP(Kruistabel!B261&amp;Kruistabel!B263,'h-uitslagen'!A:D,4,FALSE)))</f>
        <v/>
      </c>
      <c r="I263" s="49" t="str">
        <f ca="1">IF(Kruistabel!B263="","",_xlfn.IFERROR(VLOOKUP(Kruistabel!B263&amp;Kruistabel!B262,'h-uitslagen'!A:D,3,FALSE),VLOOKUP(Kruistabel!B262&amp;Kruistabel!B263,'h-uitslagen'!A:D,4,FALSE)))</f>
        <v/>
      </c>
      <c r="J263" s="49"/>
      <c r="K263" s="49">
        <f ca="1" t="shared" si="32"/>
        <v>0</v>
      </c>
    </row>
    <row r="264" spans="1:11" ht="12.75">
      <c r="A264" s="49"/>
      <c r="B264" s="49"/>
      <c r="C264" s="49"/>
      <c r="E264" s="49"/>
      <c r="F264" s="49"/>
      <c r="I264" s="49"/>
      <c r="J264" s="49"/>
      <c r="K264" s="49"/>
    </row>
    <row r="265" spans="1:11" ht="12.75">
      <c r="A265" s="4">
        <f>A257+1</f>
        <v>34</v>
      </c>
      <c r="B265" s="4">
        <v>1</v>
      </c>
      <c r="C265" s="4">
        <v>2</v>
      </c>
      <c r="D265" s="4">
        <v>3</v>
      </c>
      <c r="E265" s="4">
        <v>1</v>
      </c>
      <c r="F265" s="4">
        <v>2</v>
      </c>
      <c r="G265" s="4">
        <v>3</v>
      </c>
      <c r="H265" s="4">
        <v>4</v>
      </c>
      <c r="I265" s="4">
        <v>5</v>
      </c>
      <c r="J265" s="4">
        <v>6</v>
      </c>
      <c r="K265" s="4" t="s">
        <v>90</v>
      </c>
    </row>
    <row r="266" spans="1:11" ht="12.75">
      <c r="A266" s="49">
        <f>A265</f>
        <v>34</v>
      </c>
      <c r="B266" s="49"/>
      <c r="C266" s="49"/>
      <c r="E266" s="49"/>
      <c r="F266" s="49" t="str">
        <f ca="1">IF(Kruistabel!B266="","",_xlfn.IFERROR(VLOOKUP(Kruistabel!B266&amp;Kruistabel!B267,'h-uitslagen'!A:D,3,FALSE),VLOOKUP(Kruistabel!B267&amp;Kruistabel!B266,'h-uitslagen'!A:D,4,FALSE)))</f>
        <v/>
      </c>
      <c r="G266" s="49" t="str">
        <f ca="1">IF(Kruistabel!B266="","",_xlfn.IFERROR(VLOOKUP(Kruistabel!B266&amp;Kruistabel!B268,'h-uitslagen'!A:D,3,FALSE),VLOOKUP(Kruistabel!B268&amp;Kruistabel!B266,'h-uitslagen'!A:D,4,FALSE)))</f>
        <v/>
      </c>
      <c r="H266" s="49" t="str">
        <f ca="1">IF(Kruistabel!B266="","",_xlfn.IFERROR(VLOOKUP(Kruistabel!B266&amp;Kruistabel!B269,'h-uitslagen'!A:D,3,FALSE),VLOOKUP(Kruistabel!B269&amp;Kruistabel!B266,'h-uitslagen'!A:D,4,FALSE)))</f>
        <v/>
      </c>
      <c r="I266" s="49" t="str">
        <f ca="1">IF(Kruistabel!B266="","",_xlfn.IFERROR(VLOOKUP(Kruistabel!B266&amp;Kruistabel!B270,'h-uitslagen'!A:D,3,FALSE),VLOOKUP(Kruistabel!B270&amp;Kruistabel!B266,'h-uitslagen'!A:D,4,FALSE)))</f>
        <v/>
      </c>
      <c r="J266" s="49" t="str">
        <f ca="1">IF(Kruistabel!B266="","",_xlfn.IFERROR(VLOOKUP(Kruistabel!B266&amp;Kruistabel!B271,'h-uitslagen'!A:D,3,FALSE),VLOOKUP(Kruistabel!B271&amp;Kruistabel!B266,'h-uitslagen'!A:D,4,FALSE)))</f>
        <v/>
      </c>
      <c r="K266" s="49">
        <f aca="true" t="shared" si="33" ref="K266:K271">SUM(E266:J266)</f>
        <v>0</v>
      </c>
    </row>
    <row r="267" spans="1:11" ht="12.75">
      <c r="A267" s="49">
        <f>A266</f>
        <v>34</v>
      </c>
      <c r="B267" s="49"/>
      <c r="C267" s="49"/>
      <c r="E267" s="49" t="str">
        <f ca="1">IF(Kruistabel!B267="","",_xlfn.IFERROR(VLOOKUP(Kruistabel!B267&amp;Kruistabel!B266,'h-uitslagen'!A:D,3,FALSE),VLOOKUP(Kruistabel!B266&amp;Kruistabel!B267,'h-uitslagen'!A:D,4,FALSE)))</f>
        <v/>
      </c>
      <c r="F267" s="19"/>
      <c r="G267" s="49" t="str">
        <f ca="1">IF(Kruistabel!B267="","",_xlfn.IFERROR(VLOOKUP(Kruistabel!B267&amp;Kruistabel!B268,'h-uitslagen'!A:D,3,FALSE),VLOOKUP(Kruistabel!B268&amp;Kruistabel!B267,'h-uitslagen'!A:D,4,FALSE)))</f>
        <v/>
      </c>
      <c r="H267" s="49" t="str">
        <f ca="1">IF(Kruistabel!B267="","",_xlfn.IFERROR(VLOOKUP(Kruistabel!B267&amp;Kruistabel!B269,'h-uitslagen'!A:D,3,FALSE),VLOOKUP(Kruistabel!B269&amp;Kruistabel!B267,'h-uitslagen'!A:D,4,FALSE)))</f>
        <v/>
      </c>
      <c r="I267" s="49" t="str">
        <f ca="1">IF(Kruistabel!B267="","",_xlfn.IFERROR(VLOOKUP(Kruistabel!B267&amp;Kruistabel!B270,'h-uitslagen'!A:D,3,FALSE),VLOOKUP(Kruistabel!B270&amp;Kruistabel!B267,'h-uitslagen'!A:D,4,FALSE)))</f>
        <v/>
      </c>
      <c r="J267" s="49" t="str">
        <f ca="1">IF(Kruistabel!B267="","",_xlfn.IFERROR(VLOOKUP(Kruistabel!B267&amp;Kruistabel!B271,'h-uitslagen'!A:D,3,FALSE),VLOOKUP(Kruistabel!B271&amp;Kruistabel!B267,'h-uitslagen'!A:D,4,FALSE)))</f>
        <v/>
      </c>
      <c r="K267" s="49">
        <f ca="1" t="shared" si="33"/>
        <v>0</v>
      </c>
    </row>
    <row r="268" spans="1:11" ht="12.75">
      <c r="A268" s="49">
        <f>A265</f>
        <v>34</v>
      </c>
      <c r="B268" s="49"/>
      <c r="C268" s="49"/>
      <c r="E268" s="49" t="str">
        <f ca="1">IF(Kruistabel!B268="","",_xlfn.IFERROR(VLOOKUP(Kruistabel!B268&amp;Kruistabel!B266,'h-uitslagen'!A:D,3,FALSE),VLOOKUP(Kruistabel!B266&amp;Kruistabel!B268,'h-uitslagen'!A:D,4,FALSE)))</f>
        <v/>
      </c>
      <c r="F268" s="49" t="str">
        <f ca="1">IF(Kruistabel!B268="","",_xlfn.IFERROR(VLOOKUP(Kruistabel!B268&amp;Kruistabel!B267,'h-uitslagen'!A:D,3,FALSE),VLOOKUP(Kruistabel!B267&amp;Kruistabel!B268,'h-uitslagen'!A:D,4,FALSE)))</f>
        <v/>
      </c>
      <c r="H268" s="49" t="str">
        <f ca="1">IF(Kruistabel!B268="","",_xlfn.IFERROR(VLOOKUP(Kruistabel!B268&amp;Kruistabel!B269,'h-uitslagen'!A:D,3,FALSE),VLOOKUP(Kruistabel!B269&amp;Kruistabel!B268,'h-uitslagen'!A:D,4,FALSE)))</f>
        <v/>
      </c>
      <c r="I268" s="49" t="str">
        <f ca="1">IF(Kruistabel!B268="","",_xlfn.IFERROR(VLOOKUP(Kruistabel!B268&amp;Kruistabel!B270,'h-uitslagen'!A:D,3,FALSE),VLOOKUP(Kruistabel!B270&amp;Kruistabel!B268,'h-uitslagen'!A:D,4,FALSE)))</f>
        <v/>
      </c>
      <c r="J268" s="49" t="str">
        <f ca="1">IF(Kruistabel!B268="","",_xlfn.IFERROR(VLOOKUP(Kruistabel!B268&amp;Kruistabel!B271,'h-uitslagen'!A:D,3,FALSE),VLOOKUP(Kruistabel!B271&amp;Kruistabel!B268,'h-uitslagen'!A:D,4,FALSE)))</f>
        <v/>
      </c>
      <c r="K268" s="49">
        <f ca="1" t="shared" si="33"/>
        <v>0</v>
      </c>
    </row>
    <row r="269" spans="1:11" ht="12.75">
      <c r="A269" s="49">
        <f>A268</f>
        <v>34</v>
      </c>
      <c r="B269" s="49"/>
      <c r="C269" s="49"/>
      <c r="E269" s="49" t="str">
        <f ca="1">IF(Kruistabel!B269="","",_xlfn.IFERROR(VLOOKUP(Kruistabel!B269&amp;Kruistabel!B266,'h-uitslagen'!A:D,3,FALSE),VLOOKUP(Kruistabel!B266&amp;Kruistabel!B269,'h-uitslagen'!A:D,4,FALSE)))</f>
        <v/>
      </c>
      <c r="F269" s="49" t="str">
        <f ca="1">IF(Kruistabel!B269="","",_xlfn.IFERROR(VLOOKUP(Kruistabel!B269&amp;Kruistabel!B267,'h-uitslagen'!A:D,3,FALSE),VLOOKUP(Kruistabel!B267&amp;Kruistabel!B269,'h-uitslagen'!A:D,4,FALSE)))</f>
        <v/>
      </c>
      <c r="G269" s="49" t="str">
        <f ca="1">IF(Kruistabel!B269="","",_xlfn.IFERROR(VLOOKUP(Kruistabel!B269&amp;Kruistabel!B268,'h-uitslagen'!A:D,3,FALSE),VLOOKUP(Kruistabel!B268&amp;Kruistabel!B269,'h-uitslagen'!A:D,4,FALSE)))</f>
        <v/>
      </c>
      <c r="I269" s="49" t="str">
        <f ca="1">IF(Kruistabel!B269="","",_xlfn.IFERROR(VLOOKUP(Kruistabel!B269&amp;Kruistabel!B270,'h-uitslagen'!A:D,3,FALSE),VLOOKUP(Kruistabel!B270&amp;Kruistabel!B269,'h-uitslagen'!A:D,4,FALSE)))</f>
        <v/>
      </c>
      <c r="J269" s="49" t="str">
        <f ca="1">IF(Kruistabel!B269="","",_xlfn.IFERROR(VLOOKUP(Kruistabel!B269&amp;Kruistabel!B271,'h-uitslagen'!A:D,3,FALSE),VLOOKUP(Kruistabel!B271&amp;Kruistabel!B269,'h-uitslagen'!A:D,4,FALSE)))</f>
        <v/>
      </c>
      <c r="K269" s="49">
        <f ca="1" t="shared" si="33"/>
        <v>0</v>
      </c>
    </row>
    <row r="270" spans="1:11" ht="12.75">
      <c r="A270" s="49">
        <f>A267</f>
        <v>34</v>
      </c>
      <c r="B270" s="49"/>
      <c r="C270" s="49"/>
      <c r="E270" s="49" t="str">
        <f ca="1">IF(Kruistabel!B270="","",_xlfn.IFERROR(VLOOKUP(Kruistabel!B270&amp;Kruistabel!B266,'h-uitslagen'!A:D,3,FALSE),VLOOKUP(Kruistabel!B266&amp;Kruistabel!B270,'h-uitslagen'!A:D,4,FALSE)))</f>
        <v/>
      </c>
      <c r="F270" s="49" t="str">
        <f ca="1">IF(Kruistabel!B270="","",_xlfn.IFERROR(VLOOKUP(Kruistabel!B270&amp;Kruistabel!B267,'h-uitslagen'!A:D,3,FALSE),VLOOKUP(Kruistabel!B267&amp;Kruistabel!B270,'h-uitslagen'!A:D,4,FALSE)))</f>
        <v/>
      </c>
      <c r="G270" s="49" t="str">
        <f ca="1">IF(Kruistabel!B270="","",_xlfn.IFERROR(VLOOKUP(Kruistabel!B270&amp;Kruistabel!B268,'h-uitslagen'!A:D,3,FALSE),VLOOKUP(Kruistabel!B268&amp;Kruistabel!B270,'h-uitslagen'!A:D,4,FALSE)))</f>
        <v/>
      </c>
      <c r="H270" s="49" t="str">
        <f ca="1">IF(Kruistabel!B270="","",_xlfn.IFERROR(VLOOKUP(Kruistabel!B270&amp;Kruistabel!B269,'h-uitslagen'!A:D,3,FALSE),VLOOKUP(Kruistabel!B269&amp;Kruistabel!B270,'h-uitslagen'!A:D,4,FALSE)))</f>
        <v/>
      </c>
      <c r="I270" s="49"/>
      <c r="J270" s="49" t="str">
        <f ca="1">IF(Kruistabel!B270="","",_xlfn.IFERROR(VLOOKUP(Kruistabel!B270&amp;Kruistabel!B271,'h-uitslagen'!A:D,3,FALSE),VLOOKUP(Kruistabel!B271&amp;Kruistabel!B270,'h-uitslagen'!A:D,4,FALSE)))</f>
        <v/>
      </c>
      <c r="K270" s="49">
        <f ca="1" t="shared" si="33"/>
        <v>0</v>
      </c>
    </row>
    <row r="271" spans="1:11" ht="12.75">
      <c r="A271" s="49">
        <f>A270</f>
        <v>34</v>
      </c>
      <c r="B271" s="49"/>
      <c r="C271" s="49"/>
      <c r="E271" s="49" t="str">
        <f ca="1">IF(Kruistabel!B271="","",_xlfn.IFERROR(VLOOKUP(Kruistabel!B271&amp;Kruistabel!B266,'h-uitslagen'!A:D,3,FALSE),VLOOKUP(Kruistabel!B266&amp;Kruistabel!B271,'h-uitslagen'!A:D,4,FALSE)))</f>
        <v/>
      </c>
      <c r="F271" s="49" t="str">
        <f ca="1">IF(Kruistabel!B271="","",_xlfn.IFERROR(VLOOKUP(Kruistabel!B271&amp;Kruistabel!B267,'h-uitslagen'!A:D,3,FALSE),VLOOKUP(Kruistabel!B267&amp;Kruistabel!B271,'h-uitslagen'!A:D,4,FALSE)))</f>
        <v/>
      </c>
      <c r="G271" s="49" t="str">
        <f ca="1">IF(Kruistabel!B271="","",_xlfn.IFERROR(VLOOKUP(Kruistabel!B271&amp;Kruistabel!B268,'h-uitslagen'!A:D,3,FALSE),VLOOKUP(Kruistabel!B268&amp;Kruistabel!B271,'h-uitslagen'!A:D,4,FALSE)))</f>
        <v/>
      </c>
      <c r="H271" s="49" t="str">
        <f ca="1">IF(Kruistabel!B271="","",_xlfn.IFERROR(VLOOKUP(Kruistabel!B271&amp;Kruistabel!B269,'h-uitslagen'!A:D,3,FALSE),VLOOKUP(Kruistabel!B269&amp;Kruistabel!B271,'h-uitslagen'!A:D,4,FALSE)))</f>
        <v/>
      </c>
      <c r="I271" s="49" t="str">
        <f ca="1">IF(Kruistabel!B271="","",_xlfn.IFERROR(VLOOKUP(Kruistabel!B271&amp;Kruistabel!B270,'h-uitslagen'!A:D,3,FALSE),VLOOKUP(Kruistabel!B270&amp;Kruistabel!B271,'h-uitslagen'!A:D,4,FALSE)))</f>
        <v/>
      </c>
      <c r="J271" s="49"/>
      <c r="K271" s="49">
        <f ca="1" t="shared" si="33"/>
        <v>0</v>
      </c>
    </row>
    <row r="272" spans="1:11" ht="12.75">
      <c r="A272" s="49"/>
      <c r="B272" s="49"/>
      <c r="C272" s="49"/>
      <c r="E272" s="49"/>
      <c r="F272" s="49"/>
      <c r="I272" s="49"/>
      <c r="J272" s="49"/>
      <c r="K272" s="49"/>
    </row>
    <row r="273" spans="1:11" ht="12.75">
      <c r="A273" s="4">
        <f>A265+1</f>
        <v>35</v>
      </c>
      <c r="B273" s="4">
        <v>1</v>
      </c>
      <c r="C273" s="4">
        <v>2</v>
      </c>
      <c r="D273" s="4">
        <v>3</v>
      </c>
      <c r="E273" s="4">
        <v>1</v>
      </c>
      <c r="F273" s="4">
        <v>2</v>
      </c>
      <c r="G273" s="4">
        <v>3</v>
      </c>
      <c r="H273" s="4">
        <v>4</v>
      </c>
      <c r="I273" s="4">
        <v>5</v>
      </c>
      <c r="J273" s="4">
        <v>6</v>
      </c>
      <c r="K273" s="4" t="s">
        <v>90</v>
      </c>
    </row>
    <row r="274" spans="1:11" ht="12.75">
      <c r="A274" s="49">
        <f>A273</f>
        <v>35</v>
      </c>
      <c r="B274" s="49"/>
      <c r="C274" s="49"/>
      <c r="E274" s="49"/>
      <c r="F274" s="49" t="str">
        <f ca="1">IF(Kruistabel!B274="","",_xlfn.IFERROR(VLOOKUP(Kruistabel!B274&amp;Kruistabel!B275,'h-uitslagen'!A:D,3,FALSE),VLOOKUP(Kruistabel!B275&amp;Kruistabel!B274,'h-uitslagen'!A:D,4,FALSE)))</f>
        <v/>
      </c>
      <c r="G274" s="49" t="str">
        <f ca="1">IF(Kruistabel!B274="","",_xlfn.IFERROR(VLOOKUP(Kruistabel!B274&amp;Kruistabel!B276,'h-uitslagen'!A:D,3,FALSE),VLOOKUP(Kruistabel!B276&amp;Kruistabel!B274,'h-uitslagen'!A:D,4,FALSE)))</f>
        <v/>
      </c>
      <c r="H274" s="49" t="str">
        <f ca="1">IF(Kruistabel!B274="","",_xlfn.IFERROR(VLOOKUP(Kruistabel!B274&amp;Kruistabel!B277,'h-uitslagen'!A:D,3,FALSE),VLOOKUP(Kruistabel!B277&amp;Kruistabel!B274,'h-uitslagen'!A:D,4,FALSE)))</f>
        <v/>
      </c>
      <c r="I274" s="49" t="str">
        <f ca="1">IF(Kruistabel!B274="","",_xlfn.IFERROR(VLOOKUP(Kruistabel!B274&amp;Kruistabel!B278,'h-uitslagen'!A:D,3,FALSE),VLOOKUP(Kruistabel!B278&amp;Kruistabel!B274,'h-uitslagen'!A:D,4,FALSE)))</f>
        <v/>
      </c>
      <c r="J274" s="49" t="str">
        <f ca="1">IF(Kruistabel!B274="","",_xlfn.IFERROR(VLOOKUP(Kruistabel!B274&amp;Kruistabel!B279,'h-uitslagen'!A:D,3,FALSE),VLOOKUP(Kruistabel!B279&amp;Kruistabel!B274,'h-uitslagen'!A:D,4,FALSE)))</f>
        <v/>
      </c>
      <c r="K274" s="49">
        <f aca="true" t="shared" si="34" ref="K274:K279">SUM(E274:J274)</f>
        <v>0</v>
      </c>
    </row>
    <row r="275" spans="1:11" ht="12.75">
      <c r="A275" s="49">
        <f>A274</f>
        <v>35</v>
      </c>
      <c r="B275" s="49"/>
      <c r="C275" s="49"/>
      <c r="E275" s="49" t="str">
        <f ca="1">IF(Kruistabel!B275="","",_xlfn.IFERROR(VLOOKUP(Kruistabel!B275&amp;Kruistabel!B274,'h-uitslagen'!A:D,3,FALSE),VLOOKUP(Kruistabel!B274&amp;Kruistabel!B275,'h-uitslagen'!A:D,4,FALSE)))</f>
        <v/>
      </c>
      <c r="F275" s="19"/>
      <c r="G275" s="49" t="str">
        <f ca="1">IF(Kruistabel!B275="","",_xlfn.IFERROR(VLOOKUP(Kruistabel!B275&amp;Kruistabel!B276,'h-uitslagen'!A:D,3,FALSE),VLOOKUP(Kruistabel!B276&amp;Kruistabel!B275,'h-uitslagen'!A:D,4,FALSE)))</f>
        <v/>
      </c>
      <c r="H275" s="49" t="str">
        <f ca="1">IF(Kruistabel!B275="","",_xlfn.IFERROR(VLOOKUP(Kruistabel!B275&amp;Kruistabel!B277,'h-uitslagen'!A:D,3,FALSE),VLOOKUP(Kruistabel!B277&amp;Kruistabel!B275,'h-uitslagen'!A:D,4,FALSE)))</f>
        <v/>
      </c>
      <c r="I275" s="49" t="str">
        <f ca="1">IF(Kruistabel!B275="","",_xlfn.IFERROR(VLOOKUP(Kruistabel!B275&amp;Kruistabel!B278,'h-uitslagen'!A:D,3,FALSE),VLOOKUP(Kruistabel!B278&amp;Kruistabel!B275,'h-uitslagen'!A:D,4,FALSE)))</f>
        <v/>
      </c>
      <c r="J275" s="49" t="str">
        <f ca="1">IF(Kruistabel!B275="","",_xlfn.IFERROR(VLOOKUP(Kruistabel!B275&amp;Kruistabel!B279,'h-uitslagen'!A:D,3,FALSE),VLOOKUP(Kruistabel!B279&amp;Kruistabel!B275,'h-uitslagen'!A:D,4,FALSE)))</f>
        <v/>
      </c>
      <c r="K275" s="49">
        <f ca="1" t="shared" si="34"/>
        <v>0</v>
      </c>
    </row>
    <row r="276" spans="1:11" ht="12.75">
      <c r="A276" s="49">
        <f>A273</f>
        <v>35</v>
      </c>
      <c r="B276" s="49"/>
      <c r="C276" s="49"/>
      <c r="E276" s="49" t="str">
        <f ca="1">IF(Kruistabel!B276="","",_xlfn.IFERROR(VLOOKUP(Kruistabel!B276&amp;Kruistabel!B274,'h-uitslagen'!A:D,3,FALSE),VLOOKUP(Kruistabel!B274&amp;Kruistabel!B276,'h-uitslagen'!A:D,4,FALSE)))</f>
        <v/>
      </c>
      <c r="F276" s="49" t="str">
        <f ca="1">IF(Kruistabel!B276="","",_xlfn.IFERROR(VLOOKUP(Kruistabel!B276&amp;Kruistabel!B275,'h-uitslagen'!A:D,3,FALSE),VLOOKUP(Kruistabel!B275&amp;Kruistabel!B276,'h-uitslagen'!A:D,4,FALSE)))</f>
        <v/>
      </c>
      <c r="H276" s="49" t="str">
        <f ca="1">IF(Kruistabel!B276="","",_xlfn.IFERROR(VLOOKUP(Kruistabel!B276&amp;Kruistabel!B277,'h-uitslagen'!A:D,3,FALSE),VLOOKUP(Kruistabel!B277&amp;Kruistabel!B276,'h-uitslagen'!A:D,4,FALSE)))</f>
        <v/>
      </c>
      <c r="I276" s="49" t="str">
        <f ca="1">IF(Kruistabel!B276="","",_xlfn.IFERROR(VLOOKUP(Kruistabel!B276&amp;Kruistabel!B278,'h-uitslagen'!A:D,3,FALSE),VLOOKUP(Kruistabel!B278&amp;Kruistabel!B276,'h-uitslagen'!A:D,4,FALSE)))</f>
        <v/>
      </c>
      <c r="J276" s="49" t="str">
        <f ca="1">IF(Kruistabel!B276="","",_xlfn.IFERROR(VLOOKUP(Kruistabel!B276&amp;Kruistabel!B279,'h-uitslagen'!A:D,3,FALSE),VLOOKUP(Kruistabel!B279&amp;Kruistabel!B276,'h-uitslagen'!A:D,4,FALSE)))</f>
        <v/>
      </c>
      <c r="K276" s="49">
        <f ca="1" t="shared" si="34"/>
        <v>0</v>
      </c>
    </row>
    <row r="277" spans="1:11" ht="12.75">
      <c r="A277" s="49">
        <f>A276</f>
        <v>35</v>
      </c>
      <c r="B277" s="49"/>
      <c r="C277" s="49"/>
      <c r="E277" s="49" t="str">
        <f ca="1">IF(Kruistabel!B277="","",_xlfn.IFERROR(VLOOKUP(Kruistabel!B277&amp;Kruistabel!B274,'h-uitslagen'!A:D,3,FALSE),VLOOKUP(Kruistabel!B274&amp;Kruistabel!B277,'h-uitslagen'!A:D,4,FALSE)))</f>
        <v/>
      </c>
      <c r="F277" s="49" t="str">
        <f ca="1">IF(Kruistabel!B277="","",_xlfn.IFERROR(VLOOKUP(Kruistabel!B277&amp;Kruistabel!B275,'h-uitslagen'!A:D,3,FALSE),VLOOKUP(Kruistabel!B275&amp;Kruistabel!B277,'h-uitslagen'!A:D,4,FALSE)))</f>
        <v/>
      </c>
      <c r="G277" s="49" t="str">
        <f ca="1">IF(Kruistabel!B277="","",_xlfn.IFERROR(VLOOKUP(Kruistabel!B277&amp;Kruistabel!B276,'h-uitslagen'!A:D,3,FALSE),VLOOKUP(Kruistabel!B276&amp;Kruistabel!B277,'h-uitslagen'!A:D,4,FALSE)))</f>
        <v/>
      </c>
      <c r="I277" s="49" t="str">
        <f ca="1">IF(Kruistabel!B277="","",_xlfn.IFERROR(VLOOKUP(Kruistabel!B277&amp;Kruistabel!B278,'h-uitslagen'!A:D,3,FALSE),VLOOKUP(Kruistabel!B278&amp;Kruistabel!B277,'h-uitslagen'!A:D,4,FALSE)))</f>
        <v/>
      </c>
      <c r="J277" s="49" t="str">
        <f ca="1">IF(Kruistabel!B277="","",_xlfn.IFERROR(VLOOKUP(Kruistabel!B277&amp;Kruistabel!B279,'h-uitslagen'!A:D,3,FALSE),VLOOKUP(Kruistabel!B279&amp;Kruistabel!B277,'h-uitslagen'!A:D,4,FALSE)))</f>
        <v/>
      </c>
      <c r="K277" s="49">
        <f ca="1" t="shared" si="34"/>
        <v>0</v>
      </c>
    </row>
    <row r="278" spans="1:11" ht="12.75">
      <c r="A278" s="49">
        <f>A275</f>
        <v>35</v>
      </c>
      <c r="B278" s="49"/>
      <c r="C278" s="49"/>
      <c r="E278" s="49" t="str">
        <f ca="1">IF(Kruistabel!B278="","",_xlfn.IFERROR(VLOOKUP(Kruistabel!B278&amp;Kruistabel!B274,'h-uitslagen'!A:D,3,FALSE),VLOOKUP(Kruistabel!B274&amp;Kruistabel!B278,'h-uitslagen'!A:D,4,FALSE)))</f>
        <v/>
      </c>
      <c r="F278" s="49" t="str">
        <f ca="1">IF(Kruistabel!B278="","",_xlfn.IFERROR(VLOOKUP(Kruistabel!B278&amp;Kruistabel!B275,'h-uitslagen'!A:D,3,FALSE),VLOOKUP(Kruistabel!B275&amp;Kruistabel!B278,'h-uitslagen'!A:D,4,FALSE)))</f>
        <v/>
      </c>
      <c r="G278" s="49" t="str">
        <f ca="1">IF(Kruistabel!B278="","",_xlfn.IFERROR(VLOOKUP(Kruistabel!B278&amp;Kruistabel!B276,'h-uitslagen'!A:D,3,FALSE),VLOOKUP(Kruistabel!B276&amp;Kruistabel!B278,'h-uitslagen'!A:D,4,FALSE)))</f>
        <v/>
      </c>
      <c r="H278" s="49" t="str">
        <f ca="1">IF(Kruistabel!B278="","",_xlfn.IFERROR(VLOOKUP(Kruistabel!B278&amp;Kruistabel!B277,'h-uitslagen'!A:D,3,FALSE),VLOOKUP(Kruistabel!B277&amp;Kruistabel!B278,'h-uitslagen'!A:D,4,FALSE)))</f>
        <v/>
      </c>
      <c r="I278" s="49"/>
      <c r="J278" s="49" t="str">
        <f ca="1">IF(Kruistabel!B278="","",_xlfn.IFERROR(VLOOKUP(Kruistabel!B278&amp;Kruistabel!B279,'h-uitslagen'!A:D,3,FALSE),VLOOKUP(Kruistabel!B279&amp;Kruistabel!B278,'h-uitslagen'!A:D,4,FALSE)))</f>
        <v/>
      </c>
      <c r="K278" s="49">
        <f ca="1" t="shared" si="34"/>
        <v>0</v>
      </c>
    </row>
    <row r="279" spans="1:11" ht="12.75">
      <c r="A279" s="49">
        <f>A278</f>
        <v>35</v>
      </c>
      <c r="B279" s="49"/>
      <c r="C279" s="49"/>
      <c r="E279" s="49" t="str">
        <f ca="1">IF(Kruistabel!B279="","",_xlfn.IFERROR(VLOOKUP(Kruistabel!B279&amp;Kruistabel!B274,'h-uitslagen'!A:D,3,FALSE),VLOOKUP(Kruistabel!B274&amp;Kruistabel!B279,'h-uitslagen'!A:D,4,FALSE)))</f>
        <v/>
      </c>
      <c r="F279" s="49" t="str">
        <f ca="1">IF(Kruistabel!B279="","",_xlfn.IFERROR(VLOOKUP(Kruistabel!B279&amp;Kruistabel!B275,'h-uitslagen'!A:D,3,FALSE),VLOOKUP(Kruistabel!B275&amp;Kruistabel!B279,'h-uitslagen'!A:D,4,FALSE)))</f>
        <v/>
      </c>
      <c r="G279" s="49" t="str">
        <f ca="1">IF(Kruistabel!B279="","",_xlfn.IFERROR(VLOOKUP(Kruistabel!B279&amp;Kruistabel!B276,'h-uitslagen'!A:D,3,FALSE),VLOOKUP(Kruistabel!B276&amp;Kruistabel!B279,'h-uitslagen'!A:D,4,FALSE)))</f>
        <v/>
      </c>
      <c r="H279" s="49" t="str">
        <f ca="1">IF(Kruistabel!B279="","",_xlfn.IFERROR(VLOOKUP(Kruistabel!B279&amp;Kruistabel!B277,'h-uitslagen'!A:D,3,FALSE),VLOOKUP(Kruistabel!B277&amp;Kruistabel!B279,'h-uitslagen'!A:D,4,FALSE)))</f>
        <v/>
      </c>
      <c r="I279" s="49" t="str">
        <f ca="1">IF(Kruistabel!B279="","",_xlfn.IFERROR(VLOOKUP(Kruistabel!B279&amp;Kruistabel!B278,'h-uitslagen'!A:D,3,FALSE),VLOOKUP(Kruistabel!B278&amp;Kruistabel!B279,'h-uitslagen'!A:D,4,FALSE)))</f>
        <v/>
      </c>
      <c r="J279" s="49"/>
      <c r="K279" s="49">
        <f ca="1" t="shared" si="34"/>
        <v>0</v>
      </c>
    </row>
    <row r="280" spans="1:11" ht="12.75">
      <c r="A280" s="49"/>
      <c r="B280" s="49"/>
      <c r="C280" s="49"/>
      <c r="E280" s="49"/>
      <c r="F280" s="49"/>
      <c r="I280" s="49"/>
      <c r="J280" s="49"/>
      <c r="K280" s="49"/>
    </row>
    <row r="281" spans="1:11" ht="12.75">
      <c r="A281" s="49"/>
      <c r="B281" s="49"/>
      <c r="C281" s="49"/>
      <c r="E281" s="49"/>
      <c r="F281" s="49"/>
      <c r="I281" s="49"/>
      <c r="J281" s="49"/>
      <c r="K281" s="49"/>
    </row>
    <row r="282" spans="1:11" ht="12.75">
      <c r="A282" s="49"/>
      <c r="B282" s="49"/>
      <c r="C282" s="49"/>
      <c r="E282" s="49"/>
      <c r="F282" s="49"/>
      <c r="I282" s="49"/>
      <c r="J282" s="49"/>
      <c r="K282" s="49"/>
    </row>
    <row r="283" spans="1:11" ht="12.75">
      <c r="A283" s="49"/>
      <c r="B283" s="49"/>
      <c r="C283" s="49"/>
      <c r="E283" s="49"/>
      <c r="F283" s="49"/>
      <c r="I283" s="49"/>
      <c r="J283" s="49"/>
      <c r="K283" s="49"/>
    </row>
    <row r="284" spans="1:11" ht="12.75">
      <c r="A284" s="49"/>
      <c r="B284" s="49"/>
      <c r="C284" s="49"/>
      <c r="E284" s="49"/>
      <c r="F284" s="49"/>
      <c r="I284" s="49"/>
      <c r="J284" s="49"/>
      <c r="K284" s="49"/>
    </row>
    <row r="285" spans="1:11" ht="12.75">
      <c r="A285" s="49"/>
      <c r="B285" s="49"/>
      <c r="C285" s="49"/>
      <c r="E285" s="49"/>
      <c r="F285" s="49"/>
      <c r="I285" s="49"/>
      <c r="J285" s="49"/>
      <c r="K285" s="49"/>
    </row>
    <row r="286" spans="1:11" ht="12.75">
      <c r="A286" s="49"/>
      <c r="B286" s="49"/>
      <c r="C286" s="49"/>
      <c r="E286" s="49"/>
      <c r="F286" s="49"/>
      <c r="I286" s="49"/>
      <c r="J286" s="49"/>
      <c r="K286" s="49"/>
    </row>
    <row r="287" spans="1:11" ht="12.75">
      <c r="A287" s="49"/>
      <c r="B287" s="49"/>
      <c r="C287" s="49"/>
      <c r="E287" s="49"/>
      <c r="F287" s="49"/>
      <c r="I287" s="49"/>
      <c r="J287" s="49"/>
      <c r="K287" s="49"/>
    </row>
    <row r="288" spans="1:11" ht="12.75">
      <c r="A288" s="49"/>
      <c r="B288" s="49"/>
      <c r="C288" s="49"/>
      <c r="E288" s="49"/>
      <c r="F288" s="49"/>
      <c r="I288" s="49"/>
      <c r="J288" s="49"/>
      <c r="K288" s="49"/>
    </row>
    <row r="289" spans="1:11" ht="12.75">
      <c r="A289" s="49"/>
      <c r="B289" s="49"/>
      <c r="C289" s="49"/>
      <c r="E289" s="49"/>
      <c r="F289" s="49"/>
      <c r="I289" s="49"/>
      <c r="J289" s="49"/>
      <c r="K289" s="49"/>
    </row>
    <row r="290" spans="1:11" ht="12.75">
      <c r="A290" s="49"/>
      <c r="B290" s="49"/>
      <c r="C290" s="49"/>
      <c r="E290" s="49"/>
      <c r="F290" s="49"/>
      <c r="I290" s="49"/>
      <c r="J290" s="49"/>
      <c r="K290" s="49"/>
    </row>
    <row r="291" spans="1:11" ht="12.75">
      <c r="A291" s="49"/>
      <c r="B291" s="49"/>
      <c r="C291" s="49"/>
      <c r="E291" s="49"/>
      <c r="F291" s="49"/>
      <c r="I291" s="49"/>
      <c r="J291" s="49"/>
      <c r="K291" s="49"/>
    </row>
    <row r="292" spans="1:11" ht="12.75">
      <c r="A292" s="49"/>
      <c r="B292" s="49"/>
      <c r="C292" s="49"/>
      <c r="E292" s="49"/>
      <c r="F292" s="49"/>
      <c r="I292" s="49"/>
      <c r="J292" s="49"/>
      <c r="K292" s="49"/>
    </row>
    <row r="293" spans="1:11" ht="12.75">
      <c r="A293" s="49"/>
      <c r="B293" s="49"/>
      <c r="C293" s="49"/>
      <c r="E293" s="49"/>
      <c r="F293" s="49"/>
      <c r="I293" s="49"/>
      <c r="J293" s="49"/>
      <c r="K293" s="49"/>
    </row>
    <row r="294" spans="1:11" ht="12.75">
      <c r="A294" s="49"/>
      <c r="B294" s="49"/>
      <c r="C294" s="49"/>
      <c r="E294" s="49"/>
      <c r="F294" s="49"/>
      <c r="I294" s="49"/>
      <c r="J294" s="49"/>
      <c r="K294" s="49"/>
    </row>
    <row r="295" spans="1:11" ht="12.75">
      <c r="A295" s="49"/>
      <c r="B295" s="49"/>
      <c r="C295" s="49"/>
      <c r="E295" s="49"/>
      <c r="F295" s="49"/>
      <c r="I295" s="49"/>
      <c r="J295" s="49"/>
      <c r="K295" s="49"/>
    </row>
    <row r="296" spans="1:11" ht="12.75">
      <c r="A296" s="49"/>
      <c r="B296" s="49"/>
      <c r="C296" s="49"/>
      <c r="E296" s="49"/>
      <c r="F296" s="49"/>
      <c r="I296" s="49"/>
      <c r="J296" s="49"/>
      <c r="K296" s="49"/>
    </row>
    <row r="297" spans="1:11" ht="12.75">
      <c r="A297" s="49"/>
      <c r="B297" s="49"/>
      <c r="C297" s="49"/>
      <c r="E297" s="49"/>
      <c r="F297" s="49"/>
      <c r="I297" s="49"/>
      <c r="J297" s="49"/>
      <c r="K297" s="49"/>
    </row>
    <row r="298" spans="1:11" ht="12.75">
      <c r="A298" s="49"/>
      <c r="B298" s="49"/>
      <c r="C298" s="49"/>
      <c r="E298" s="49"/>
      <c r="F298" s="49"/>
      <c r="I298" s="49"/>
      <c r="J298" s="49"/>
      <c r="K298" s="49"/>
    </row>
    <row r="299" spans="1:11" ht="12.75">
      <c r="A299" s="49"/>
      <c r="B299" s="49"/>
      <c r="C299" s="49"/>
      <c r="E299" s="49"/>
      <c r="F299" s="49"/>
      <c r="I299" s="49"/>
      <c r="J299" s="49"/>
      <c r="K299" s="49"/>
    </row>
    <row r="300" spans="1:11" ht="12.75">
      <c r="A300" s="49"/>
      <c r="B300" s="49"/>
      <c r="C300" s="49"/>
      <c r="E300" s="49"/>
      <c r="F300" s="49"/>
      <c r="I300" s="49"/>
      <c r="J300" s="49"/>
      <c r="K300" s="49"/>
    </row>
    <row r="301" spans="1:11" ht="12.75">
      <c r="A301" s="49"/>
      <c r="B301" s="49"/>
      <c r="C301" s="49"/>
      <c r="E301" s="49"/>
      <c r="F301" s="49"/>
      <c r="I301" s="49"/>
      <c r="J301" s="49"/>
      <c r="K301" s="49"/>
    </row>
    <row r="302" spans="1:11" ht="12.75">
      <c r="A302" s="49"/>
      <c r="B302" s="49"/>
      <c r="C302" s="49"/>
      <c r="E302" s="49"/>
      <c r="F302" s="49"/>
      <c r="I302" s="49"/>
      <c r="J302" s="49"/>
      <c r="K302" s="49"/>
    </row>
    <row r="303" spans="1:11" ht="12.75">
      <c r="A303" s="49"/>
      <c r="B303" s="49"/>
      <c r="C303" s="49"/>
      <c r="E303" s="49"/>
      <c r="F303" s="49"/>
      <c r="I303" s="49"/>
      <c r="J303" s="49"/>
      <c r="K303" s="49"/>
    </row>
    <row r="304" spans="1:11" ht="12.75">
      <c r="A304" s="49"/>
      <c r="B304" s="49"/>
      <c r="C304" s="49"/>
      <c r="E304" s="49"/>
      <c r="F304" s="49"/>
      <c r="I304" s="49"/>
      <c r="J304" s="49"/>
      <c r="K304" s="49"/>
    </row>
    <row r="305" spans="1:11" ht="12.75">
      <c r="A305" s="49"/>
      <c r="B305" s="49"/>
      <c r="C305" s="49"/>
      <c r="E305" s="49"/>
      <c r="F305" s="49"/>
      <c r="I305" s="49"/>
      <c r="J305" s="49"/>
      <c r="K305" s="49"/>
    </row>
    <row r="306" spans="1:11" ht="12.75">
      <c r="A306" s="49"/>
      <c r="B306" s="49"/>
      <c r="C306" s="49"/>
      <c r="E306" s="49"/>
      <c r="F306" s="49"/>
      <c r="I306" s="49"/>
      <c r="J306" s="49"/>
      <c r="K306" s="49"/>
    </row>
    <row r="307" spans="1:11" ht="12.75">
      <c r="A307" s="49"/>
      <c r="B307" s="49"/>
      <c r="C307" s="49"/>
      <c r="E307" s="49"/>
      <c r="F307" s="49"/>
      <c r="I307" s="49"/>
      <c r="J307" s="49"/>
      <c r="K307" s="49"/>
    </row>
    <row r="308" spans="1:11" ht="12.75">
      <c r="A308" s="49"/>
      <c r="B308" s="49"/>
      <c r="C308" s="49"/>
      <c r="E308" s="49"/>
      <c r="F308" s="49"/>
      <c r="I308" s="49"/>
      <c r="J308" s="49"/>
      <c r="K308" s="49"/>
    </row>
    <row r="309" spans="1:11" ht="12.75">
      <c r="A309" s="49"/>
      <c r="B309" s="49"/>
      <c r="C309" s="49"/>
      <c r="E309" s="49"/>
      <c r="F309" s="49"/>
      <c r="I309" s="49"/>
      <c r="J309" s="49"/>
      <c r="K309" s="49"/>
    </row>
    <row r="310" spans="1:11" ht="12.75">
      <c r="A310" s="49"/>
      <c r="B310" s="49"/>
      <c r="C310" s="49"/>
      <c r="E310" s="49"/>
      <c r="F310" s="49"/>
      <c r="I310" s="49"/>
      <c r="J310" s="49"/>
      <c r="K310" s="49"/>
    </row>
    <row r="311" spans="1:11" ht="12.75">
      <c r="A311" s="49"/>
      <c r="B311" s="49"/>
      <c r="C311" s="49"/>
      <c r="E311" s="49"/>
      <c r="F311" s="49"/>
      <c r="I311" s="49"/>
      <c r="J311" s="49"/>
      <c r="K311" s="49"/>
    </row>
    <row r="312" spans="1:11" ht="12.75">
      <c r="A312" s="49"/>
      <c r="B312" s="49"/>
      <c r="C312" s="49"/>
      <c r="E312" s="49"/>
      <c r="F312" s="49"/>
      <c r="I312" s="49"/>
      <c r="J312" s="49"/>
      <c r="K312" s="49"/>
    </row>
    <row r="313" spans="1:11" ht="12.75">
      <c r="A313" s="49"/>
      <c r="B313" s="49"/>
      <c r="C313" s="49"/>
      <c r="E313" s="49"/>
      <c r="F313" s="49"/>
      <c r="I313" s="49"/>
      <c r="J313" s="49"/>
      <c r="K313" s="49"/>
    </row>
    <row r="314" spans="1:11" ht="12.75">
      <c r="A314" s="49"/>
      <c r="B314" s="49"/>
      <c r="C314" s="49"/>
      <c r="E314" s="49"/>
      <c r="F314" s="49"/>
      <c r="I314" s="49"/>
      <c r="J314" s="49"/>
      <c r="K314" s="49"/>
    </row>
    <row r="315" spans="1:11" ht="12.75">
      <c r="A315" s="49"/>
      <c r="B315" s="49"/>
      <c r="C315" s="49"/>
      <c r="E315" s="49"/>
      <c r="F315" s="49"/>
      <c r="I315" s="49"/>
      <c r="J315" s="49"/>
      <c r="K315" s="49"/>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17"/>
  <sheetViews>
    <sheetView workbookViewId="0" topLeftCell="A1"/>
  </sheetViews>
  <sheetFormatPr defaultColWidth="9.140625" defaultRowHeight="12.75"/>
  <cols>
    <col min="1" max="1" width="6.421875" style="0" customWidth="1"/>
    <col min="2" max="2" width="4.00390625" style="0" customWidth="1"/>
    <col min="3" max="4" width="8.00390625" style="0" customWidth="1"/>
    <col min="5" max="5" width="21.140625" style="0" customWidth="1"/>
    <col min="6" max="6" width="6.8515625" style="0" customWidth="1"/>
    <col min="7" max="7" width="3.8515625" style="0" customWidth="1"/>
    <col min="8" max="8" width="5.00390625" style="0" customWidth="1"/>
    <col min="9" max="9" width="9.28125" style="0" customWidth="1"/>
    <col min="18" max="18" width="11.00390625" style="0" bestFit="1" customWidth="1"/>
    <col min="19" max="19" width="19.57421875" style="0" bestFit="1" customWidth="1"/>
  </cols>
  <sheetData>
    <row r="1" spans="1:20" ht="12.75" customHeight="1" thickBot="1">
      <c r="A1" s="24" t="s">
        <v>7</v>
      </c>
      <c r="B1" s="24" t="s">
        <v>1</v>
      </c>
      <c r="C1" s="24" t="s">
        <v>6</v>
      </c>
      <c r="D1" s="24" t="s">
        <v>20</v>
      </c>
      <c r="E1" s="24" t="s">
        <v>2</v>
      </c>
      <c r="F1" s="24" t="s">
        <v>5</v>
      </c>
      <c r="G1" s="24" t="s">
        <v>0</v>
      </c>
      <c r="H1" s="24" t="s">
        <v>21</v>
      </c>
      <c r="I1" s="24" t="s">
        <v>22</v>
      </c>
      <c r="J1" s="24" t="s">
        <v>23</v>
      </c>
      <c r="K1" s="24" t="s">
        <v>24</v>
      </c>
      <c r="L1" s="24" t="s">
        <v>25</v>
      </c>
      <c r="M1" s="24" t="s">
        <v>3</v>
      </c>
      <c r="N1" s="24" t="s">
        <v>4</v>
      </c>
      <c r="O1" s="24" t="s">
        <v>26</v>
      </c>
      <c r="P1" s="24" t="s">
        <v>27</v>
      </c>
      <c r="Q1" s="63" t="s">
        <v>42</v>
      </c>
      <c r="R1" s="27" t="s">
        <v>63</v>
      </c>
      <c r="S1" s="27"/>
      <c r="T1" s="27"/>
    </row>
    <row r="2" spans="1:19" ht="12.75" customHeight="1" thickTop="1">
      <c r="A2" s="52">
        <v>1</v>
      </c>
      <c r="B2" s="50">
        <v>1</v>
      </c>
      <c r="C2" s="50" t="s">
        <v>213</v>
      </c>
      <c r="D2" s="51"/>
      <c r="E2" s="51" t="s">
        <v>129</v>
      </c>
      <c r="F2" s="51">
        <v>2166</v>
      </c>
      <c r="G2" s="51" t="s">
        <v>8</v>
      </c>
      <c r="H2" s="51">
        <v>0</v>
      </c>
      <c r="I2" s="51">
        <v>0</v>
      </c>
      <c r="J2" s="51">
        <v>0</v>
      </c>
      <c r="K2" s="51">
        <v>0</v>
      </c>
      <c r="L2" s="51">
        <v>0</v>
      </c>
      <c r="M2" s="51" t="s">
        <v>9</v>
      </c>
      <c r="N2" s="54" t="s">
        <v>38</v>
      </c>
      <c r="O2" s="51"/>
      <c r="P2" s="53">
        <v>0</v>
      </c>
      <c r="Q2" s="25">
        <v>1</v>
      </c>
      <c r="S2" s="28"/>
    </row>
    <row r="3" spans="1:20" ht="12.75" customHeight="1">
      <c r="A3" s="52">
        <v>2</v>
      </c>
      <c r="B3" s="50">
        <v>2</v>
      </c>
      <c r="C3" s="50" t="s">
        <v>214</v>
      </c>
      <c r="D3" s="51"/>
      <c r="E3" s="51" t="s">
        <v>130</v>
      </c>
      <c r="F3" s="51">
        <v>2159</v>
      </c>
      <c r="G3" s="51" t="s">
        <v>8</v>
      </c>
      <c r="H3" s="51">
        <v>0</v>
      </c>
      <c r="I3" s="51">
        <v>0</v>
      </c>
      <c r="J3" s="51">
        <v>0</v>
      </c>
      <c r="K3" s="51">
        <v>0</v>
      </c>
      <c r="L3" s="51">
        <v>0</v>
      </c>
      <c r="M3" s="51" t="s">
        <v>9</v>
      </c>
      <c r="N3" s="54" t="s">
        <v>67</v>
      </c>
      <c r="O3" s="51"/>
      <c r="P3" s="53">
        <v>0</v>
      </c>
      <c r="Q3" s="25">
        <v>1</v>
      </c>
      <c r="R3" s="33"/>
      <c r="S3" s="28"/>
      <c r="T3" s="35"/>
    </row>
    <row r="4" spans="1:20" ht="12.75" customHeight="1">
      <c r="A4" s="52">
        <v>3</v>
      </c>
      <c r="B4" s="50">
        <v>3</v>
      </c>
      <c r="C4" s="50" t="s">
        <v>215</v>
      </c>
      <c r="D4" s="51"/>
      <c r="E4" s="51" t="s">
        <v>131</v>
      </c>
      <c r="F4" s="51">
        <v>2153</v>
      </c>
      <c r="G4" s="51" t="s">
        <v>8</v>
      </c>
      <c r="H4" s="51">
        <v>0</v>
      </c>
      <c r="I4" s="51">
        <v>0</v>
      </c>
      <c r="J4" s="51">
        <v>0</v>
      </c>
      <c r="K4" s="51">
        <v>0</v>
      </c>
      <c r="L4" s="51">
        <v>0</v>
      </c>
      <c r="M4" s="51" t="s">
        <v>9</v>
      </c>
      <c r="N4" s="54" t="s">
        <v>41</v>
      </c>
      <c r="O4" s="51"/>
      <c r="P4" s="53">
        <v>0</v>
      </c>
      <c r="Q4" s="25">
        <v>1</v>
      </c>
      <c r="R4" s="33"/>
      <c r="S4" s="28"/>
      <c r="T4" s="35"/>
    </row>
    <row r="5" spans="1:20" ht="12.75" customHeight="1">
      <c r="A5" s="52">
        <v>4</v>
      </c>
      <c r="B5" s="50">
        <v>4</v>
      </c>
      <c r="C5" s="50" t="s">
        <v>216</v>
      </c>
      <c r="D5" s="51"/>
      <c r="E5" s="51" t="s">
        <v>132</v>
      </c>
      <c r="F5" s="51">
        <v>2136</v>
      </c>
      <c r="G5" s="51" t="s">
        <v>8</v>
      </c>
      <c r="H5" s="51">
        <v>0</v>
      </c>
      <c r="I5" s="51">
        <v>0</v>
      </c>
      <c r="J5" s="51">
        <v>0</v>
      </c>
      <c r="K5" s="51">
        <v>0</v>
      </c>
      <c r="L5" s="51">
        <v>0</v>
      </c>
      <c r="M5" s="51" t="s">
        <v>9</v>
      </c>
      <c r="N5" s="54" t="s">
        <v>82</v>
      </c>
      <c r="O5" s="51"/>
      <c r="P5" s="53">
        <v>0</v>
      </c>
      <c r="Q5" s="25">
        <v>1</v>
      </c>
      <c r="R5" s="33"/>
      <c r="S5" s="28"/>
      <c r="T5" s="35"/>
    </row>
    <row r="6" spans="1:20" ht="12.75" customHeight="1">
      <c r="A6" s="52">
        <v>5</v>
      </c>
      <c r="B6" s="50">
        <v>5</v>
      </c>
      <c r="C6" s="50" t="s">
        <v>217</v>
      </c>
      <c r="D6" s="51"/>
      <c r="E6" s="51" t="s">
        <v>133</v>
      </c>
      <c r="F6" s="51">
        <v>2133</v>
      </c>
      <c r="G6" s="51" t="s">
        <v>8</v>
      </c>
      <c r="H6" s="51">
        <v>0</v>
      </c>
      <c r="I6" s="51">
        <v>0</v>
      </c>
      <c r="J6" s="51">
        <v>0</v>
      </c>
      <c r="K6" s="51">
        <v>0</v>
      </c>
      <c r="L6" s="51">
        <v>0</v>
      </c>
      <c r="M6" s="51" t="s">
        <v>9</v>
      </c>
      <c r="N6" s="54" t="s">
        <v>67</v>
      </c>
      <c r="O6" s="51"/>
      <c r="P6" s="53">
        <v>0</v>
      </c>
      <c r="Q6" s="25">
        <v>1</v>
      </c>
      <c r="R6" s="33"/>
      <c r="S6" s="28"/>
      <c r="T6" s="35"/>
    </row>
    <row r="7" spans="1:20" ht="12.75" customHeight="1">
      <c r="A7" s="52">
        <v>6</v>
      </c>
      <c r="B7" s="50">
        <v>6</v>
      </c>
      <c r="C7" s="50" t="s">
        <v>218</v>
      </c>
      <c r="D7" s="51"/>
      <c r="E7" s="51" t="s">
        <v>134</v>
      </c>
      <c r="F7" s="51">
        <v>2132</v>
      </c>
      <c r="G7" s="51" t="s">
        <v>8</v>
      </c>
      <c r="H7" s="51">
        <v>0</v>
      </c>
      <c r="I7" s="51">
        <v>0</v>
      </c>
      <c r="J7" s="51">
        <v>0</v>
      </c>
      <c r="K7" s="51">
        <v>0</v>
      </c>
      <c r="L7" s="51">
        <v>0</v>
      </c>
      <c r="M7" s="51" t="s">
        <v>9</v>
      </c>
      <c r="N7" s="54" t="s">
        <v>75</v>
      </c>
      <c r="O7" s="51"/>
      <c r="P7" s="53">
        <v>0</v>
      </c>
      <c r="Q7" s="25">
        <v>1</v>
      </c>
      <c r="R7" s="33"/>
      <c r="S7" s="28"/>
      <c r="T7" s="35"/>
    </row>
    <row r="8" spans="1:20" ht="12.75" customHeight="1">
      <c r="A8" s="52">
        <v>7</v>
      </c>
      <c r="B8" s="50">
        <v>7</v>
      </c>
      <c r="C8" s="50" t="s">
        <v>219</v>
      </c>
      <c r="D8" s="51"/>
      <c r="E8" s="51" t="s">
        <v>135</v>
      </c>
      <c r="F8" s="51">
        <v>2049</v>
      </c>
      <c r="G8" s="51" t="s">
        <v>8</v>
      </c>
      <c r="H8" s="51">
        <v>0</v>
      </c>
      <c r="I8" s="51">
        <v>0</v>
      </c>
      <c r="J8" s="51">
        <v>0</v>
      </c>
      <c r="K8" s="51">
        <v>0</v>
      </c>
      <c r="L8" s="51">
        <v>0</v>
      </c>
      <c r="M8" s="51" t="s">
        <v>9</v>
      </c>
      <c r="N8" s="54" t="s">
        <v>83</v>
      </c>
      <c r="O8" s="51"/>
      <c r="P8" s="53">
        <v>0</v>
      </c>
      <c r="Q8" s="25">
        <v>2</v>
      </c>
      <c r="R8" s="33"/>
      <c r="S8" s="28"/>
      <c r="T8" s="35"/>
    </row>
    <row r="9" spans="1:20" ht="12.75" customHeight="1">
      <c r="A9" s="52">
        <v>8</v>
      </c>
      <c r="B9" s="50">
        <v>8</v>
      </c>
      <c r="C9" s="50" t="s">
        <v>220</v>
      </c>
      <c r="D9" s="51"/>
      <c r="E9" s="51" t="s">
        <v>136</v>
      </c>
      <c r="F9" s="51">
        <v>2020</v>
      </c>
      <c r="G9" s="51" t="s">
        <v>8</v>
      </c>
      <c r="H9" s="51">
        <v>0</v>
      </c>
      <c r="I9" s="51">
        <v>0</v>
      </c>
      <c r="J9" s="51">
        <v>0</v>
      </c>
      <c r="K9" s="51">
        <v>0</v>
      </c>
      <c r="L9" s="51">
        <v>0</v>
      </c>
      <c r="M9" s="51" t="s">
        <v>9</v>
      </c>
      <c r="N9" s="54" t="s">
        <v>84</v>
      </c>
      <c r="O9" s="51"/>
      <c r="P9" s="53">
        <v>0</v>
      </c>
      <c r="Q9" s="25">
        <v>2</v>
      </c>
      <c r="R9" s="33"/>
      <c r="S9" s="28"/>
      <c r="T9" s="35"/>
    </row>
    <row r="10" spans="1:20" ht="12.75" customHeight="1">
      <c r="A10" s="52">
        <v>9</v>
      </c>
      <c r="B10" s="50">
        <v>9</v>
      </c>
      <c r="C10" s="50" t="s">
        <v>221</v>
      </c>
      <c r="D10" s="51"/>
      <c r="E10" s="51" t="s">
        <v>137</v>
      </c>
      <c r="F10" s="51">
        <v>2006</v>
      </c>
      <c r="G10" s="51" t="s">
        <v>8</v>
      </c>
      <c r="H10" s="51">
        <v>0</v>
      </c>
      <c r="I10" s="51">
        <v>0</v>
      </c>
      <c r="J10" s="51">
        <v>0</v>
      </c>
      <c r="K10" s="51">
        <v>0</v>
      </c>
      <c r="L10" s="51">
        <v>0</v>
      </c>
      <c r="M10" s="51" t="s">
        <v>9</v>
      </c>
      <c r="N10" s="54" t="s">
        <v>60</v>
      </c>
      <c r="O10" s="51"/>
      <c r="P10" s="53">
        <v>0</v>
      </c>
      <c r="Q10" s="25">
        <v>2</v>
      </c>
      <c r="R10" s="33"/>
      <c r="S10" s="28"/>
      <c r="T10" s="35"/>
    </row>
    <row r="11" spans="1:20" ht="12.75" customHeight="1">
      <c r="A11" s="52">
        <v>10</v>
      </c>
      <c r="B11" s="50">
        <v>10</v>
      </c>
      <c r="C11" s="50" t="s">
        <v>222</v>
      </c>
      <c r="D11" s="51"/>
      <c r="E11" s="51" t="s">
        <v>138</v>
      </c>
      <c r="F11" s="51">
        <v>1970</v>
      </c>
      <c r="G11" s="51" t="s">
        <v>8</v>
      </c>
      <c r="H11" s="51">
        <v>0</v>
      </c>
      <c r="I11" s="51">
        <v>0</v>
      </c>
      <c r="J11" s="51">
        <v>0</v>
      </c>
      <c r="K11" s="51">
        <v>0</v>
      </c>
      <c r="L11" s="51">
        <v>0</v>
      </c>
      <c r="M11" s="51" t="s">
        <v>9</v>
      </c>
      <c r="N11" s="54" t="s">
        <v>10</v>
      </c>
      <c r="O11" s="51"/>
      <c r="P11" s="53">
        <v>0</v>
      </c>
      <c r="Q11" s="25">
        <v>2</v>
      </c>
      <c r="R11" s="33"/>
      <c r="S11" s="28"/>
      <c r="T11" s="35"/>
    </row>
    <row r="12" spans="1:20" ht="12.75" customHeight="1">
      <c r="A12" s="52">
        <v>11</v>
      </c>
      <c r="B12" s="50">
        <v>11</v>
      </c>
      <c r="C12" s="50" t="s">
        <v>223</v>
      </c>
      <c r="D12" s="51"/>
      <c r="E12" s="51" t="s">
        <v>139</v>
      </c>
      <c r="F12" s="51">
        <v>1970</v>
      </c>
      <c r="G12" s="51" t="s">
        <v>8</v>
      </c>
      <c r="H12" s="51">
        <v>0</v>
      </c>
      <c r="I12" s="51">
        <v>0</v>
      </c>
      <c r="J12" s="51">
        <v>0</v>
      </c>
      <c r="K12" s="51">
        <v>0</v>
      </c>
      <c r="L12" s="51">
        <v>0</v>
      </c>
      <c r="M12" s="51" t="s">
        <v>9</v>
      </c>
      <c r="N12" s="54" t="s">
        <v>68</v>
      </c>
      <c r="O12" s="51"/>
      <c r="P12" s="53">
        <v>0</v>
      </c>
      <c r="Q12" s="25">
        <v>2</v>
      </c>
      <c r="R12" s="33"/>
      <c r="S12" s="28"/>
      <c r="T12" s="35"/>
    </row>
    <row r="13" spans="1:20" ht="12.75" customHeight="1">
      <c r="A13" s="52">
        <v>12</v>
      </c>
      <c r="B13" s="50">
        <v>12</v>
      </c>
      <c r="C13" s="50" t="s">
        <v>224</v>
      </c>
      <c r="D13" s="51"/>
      <c r="E13" s="51" t="s">
        <v>140</v>
      </c>
      <c r="F13" s="51">
        <v>1967</v>
      </c>
      <c r="G13" s="51" t="s">
        <v>8</v>
      </c>
      <c r="H13" s="51">
        <v>0</v>
      </c>
      <c r="I13" s="51">
        <v>0</v>
      </c>
      <c r="J13" s="51">
        <v>0</v>
      </c>
      <c r="K13" s="51">
        <v>0</v>
      </c>
      <c r="L13" s="51">
        <v>0</v>
      </c>
      <c r="M13" s="51" t="s">
        <v>9</v>
      </c>
      <c r="N13" s="54" t="s">
        <v>69</v>
      </c>
      <c r="O13" s="51"/>
      <c r="P13" s="53">
        <v>0</v>
      </c>
      <c r="Q13" s="25">
        <v>2</v>
      </c>
      <c r="R13" s="33"/>
      <c r="S13" s="28"/>
      <c r="T13" s="35"/>
    </row>
    <row r="14" spans="1:20" ht="12.75" customHeight="1">
      <c r="A14" s="52">
        <v>13</v>
      </c>
      <c r="B14" s="50">
        <v>13</v>
      </c>
      <c r="C14" s="50" t="s">
        <v>225</v>
      </c>
      <c r="D14" s="51"/>
      <c r="E14" s="51" t="s">
        <v>141</v>
      </c>
      <c r="F14" s="51">
        <v>1960</v>
      </c>
      <c r="G14" s="51" t="s">
        <v>8</v>
      </c>
      <c r="H14" s="51">
        <v>0</v>
      </c>
      <c r="I14" s="51">
        <v>0</v>
      </c>
      <c r="J14" s="51">
        <v>0</v>
      </c>
      <c r="K14" s="51">
        <v>0</v>
      </c>
      <c r="L14" s="51">
        <v>0</v>
      </c>
      <c r="M14" s="51" t="s">
        <v>9</v>
      </c>
      <c r="N14" s="54" t="s">
        <v>31</v>
      </c>
      <c r="O14" s="51"/>
      <c r="P14" s="53">
        <v>0</v>
      </c>
      <c r="Q14" s="25">
        <v>3</v>
      </c>
      <c r="R14" s="33"/>
      <c r="S14" s="28"/>
      <c r="T14" s="35"/>
    </row>
    <row r="15" spans="1:20" ht="12.75" customHeight="1">
      <c r="A15" s="52">
        <v>14</v>
      </c>
      <c r="B15" s="50">
        <v>14</v>
      </c>
      <c r="C15" s="50" t="s">
        <v>226</v>
      </c>
      <c r="D15" s="51"/>
      <c r="E15" s="51" t="s">
        <v>142</v>
      </c>
      <c r="F15" s="51">
        <v>1953</v>
      </c>
      <c r="G15" s="51" t="s">
        <v>8</v>
      </c>
      <c r="H15" s="51">
        <v>0</v>
      </c>
      <c r="I15" s="51">
        <v>0</v>
      </c>
      <c r="J15" s="51">
        <v>0</v>
      </c>
      <c r="K15" s="51">
        <v>0</v>
      </c>
      <c r="L15" s="51">
        <v>0</v>
      </c>
      <c r="M15" s="51" t="s">
        <v>9</v>
      </c>
      <c r="N15" s="54" t="s">
        <v>62</v>
      </c>
      <c r="O15" s="51"/>
      <c r="P15" s="53">
        <v>0</v>
      </c>
      <c r="Q15" s="25">
        <v>3</v>
      </c>
      <c r="R15" s="33"/>
      <c r="S15" s="28"/>
      <c r="T15" s="35"/>
    </row>
    <row r="16" spans="1:20" ht="12.75" customHeight="1">
      <c r="A16" s="52">
        <v>15</v>
      </c>
      <c r="B16" s="50">
        <v>15</v>
      </c>
      <c r="C16" s="50" t="s">
        <v>227</v>
      </c>
      <c r="D16" s="51"/>
      <c r="E16" s="51" t="s">
        <v>143</v>
      </c>
      <c r="F16" s="51">
        <v>1951</v>
      </c>
      <c r="G16" s="51" t="s">
        <v>8</v>
      </c>
      <c r="H16" s="51">
        <v>0</v>
      </c>
      <c r="I16" s="51">
        <v>0</v>
      </c>
      <c r="J16" s="51">
        <v>0</v>
      </c>
      <c r="K16" s="51">
        <v>0</v>
      </c>
      <c r="L16" s="51">
        <v>0</v>
      </c>
      <c r="M16" s="51" t="s">
        <v>9</v>
      </c>
      <c r="N16" s="54" t="s">
        <v>39</v>
      </c>
      <c r="O16" s="51"/>
      <c r="P16" s="53">
        <v>0</v>
      </c>
      <c r="Q16" s="25">
        <v>3</v>
      </c>
      <c r="R16" s="33"/>
      <c r="S16" s="28"/>
      <c r="T16" s="35"/>
    </row>
    <row r="17" spans="1:20" ht="12.75" customHeight="1">
      <c r="A17" s="52">
        <v>16</v>
      </c>
      <c r="B17" s="50">
        <v>16</v>
      </c>
      <c r="C17" s="50" t="s">
        <v>228</v>
      </c>
      <c r="D17" s="51"/>
      <c r="E17" s="51" t="s">
        <v>144</v>
      </c>
      <c r="F17" s="51">
        <v>1950</v>
      </c>
      <c r="G17" s="51" t="s">
        <v>8</v>
      </c>
      <c r="H17" s="51">
        <v>0</v>
      </c>
      <c r="I17" s="51">
        <v>0</v>
      </c>
      <c r="J17" s="51">
        <v>0</v>
      </c>
      <c r="K17" s="51">
        <v>0</v>
      </c>
      <c r="L17" s="51">
        <v>0</v>
      </c>
      <c r="M17" s="51" t="s">
        <v>9</v>
      </c>
      <c r="N17" s="54" t="s">
        <v>84</v>
      </c>
      <c r="O17" s="51"/>
      <c r="P17" s="53">
        <v>0</v>
      </c>
      <c r="Q17" s="25">
        <v>3</v>
      </c>
      <c r="R17" s="33"/>
      <c r="S17" s="28"/>
      <c r="T17" s="35"/>
    </row>
    <row r="18" spans="1:20" ht="12.75" customHeight="1">
      <c r="A18" s="52">
        <v>17</v>
      </c>
      <c r="B18" s="50">
        <v>17</v>
      </c>
      <c r="C18" s="50" t="s">
        <v>229</v>
      </c>
      <c r="D18" s="51"/>
      <c r="E18" s="51" t="s">
        <v>145</v>
      </c>
      <c r="F18" s="51">
        <v>1943</v>
      </c>
      <c r="G18" s="51" t="s">
        <v>8</v>
      </c>
      <c r="H18" s="51">
        <v>0</v>
      </c>
      <c r="I18" s="51">
        <v>0</v>
      </c>
      <c r="J18" s="51">
        <v>0</v>
      </c>
      <c r="K18" s="51">
        <v>0</v>
      </c>
      <c r="L18" s="51">
        <v>0</v>
      </c>
      <c r="M18" s="51" t="s">
        <v>9</v>
      </c>
      <c r="N18" s="54" t="s">
        <v>31</v>
      </c>
      <c r="O18" s="51"/>
      <c r="P18" s="53">
        <v>0</v>
      </c>
      <c r="Q18" s="25">
        <v>3</v>
      </c>
      <c r="R18" s="33"/>
      <c r="S18" s="28"/>
      <c r="T18" s="35"/>
    </row>
    <row r="19" spans="1:20" ht="12.75" customHeight="1">
      <c r="A19" s="52">
        <v>18</v>
      </c>
      <c r="B19" s="50">
        <v>18</v>
      </c>
      <c r="C19" s="50" t="s">
        <v>230</v>
      </c>
      <c r="D19" s="51"/>
      <c r="E19" s="51" t="s">
        <v>146</v>
      </c>
      <c r="F19" s="51">
        <v>1906</v>
      </c>
      <c r="G19" s="51" t="s">
        <v>8</v>
      </c>
      <c r="H19" s="51">
        <v>0</v>
      </c>
      <c r="I19" s="51">
        <v>0</v>
      </c>
      <c r="J19" s="51">
        <v>0</v>
      </c>
      <c r="K19" s="51">
        <v>0</v>
      </c>
      <c r="L19" s="51">
        <v>0</v>
      </c>
      <c r="M19" s="51" t="s">
        <v>9</v>
      </c>
      <c r="N19" s="54" t="s">
        <v>54</v>
      </c>
      <c r="O19" s="51"/>
      <c r="P19" s="53">
        <v>0</v>
      </c>
      <c r="Q19" s="25">
        <v>3</v>
      </c>
      <c r="R19" s="33"/>
      <c r="S19" s="28"/>
      <c r="T19" s="35"/>
    </row>
    <row r="20" spans="1:20" ht="12.75" customHeight="1">
      <c r="A20" s="52">
        <v>19</v>
      </c>
      <c r="B20" s="50">
        <v>19</v>
      </c>
      <c r="C20" s="50" t="s">
        <v>231</v>
      </c>
      <c r="D20" s="51"/>
      <c r="E20" s="51" t="s">
        <v>147</v>
      </c>
      <c r="F20" s="51">
        <v>1900</v>
      </c>
      <c r="G20" s="51" t="s">
        <v>8</v>
      </c>
      <c r="H20" s="51">
        <v>0</v>
      </c>
      <c r="I20" s="51">
        <v>0</v>
      </c>
      <c r="J20" s="51">
        <v>0</v>
      </c>
      <c r="K20" s="51">
        <v>0</v>
      </c>
      <c r="L20" s="51">
        <v>0</v>
      </c>
      <c r="M20" s="51" t="s">
        <v>9</v>
      </c>
      <c r="N20" s="54" t="s">
        <v>28</v>
      </c>
      <c r="O20" s="51"/>
      <c r="P20" s="53">
        <v>0</v>
      </c>
      <c r="Q20" s="25">
        <v>4</v>
      </c>
      <c r="R20" s="33"/>
      <c r="S20" s="28"/>
      <c r="T20" s="35"/>
    </row>
    <row r="21" spans="1:20" ht="12.75" customHeight="1">
      <c r="A21" s="52">
        <v>20</v>
      </c>
      <c r="B21" s="50">
        <v>20</v>
      </c>
      <c r="C21" s="50" t="s">
        <v>232</v>
      </c>
      <c r="D21" s="51"/>
      <c r="E21" s="51" t="s">
        <v>148</v>
      </c>
      <c r="F21" s="51">
        <v>1898</v>
      </c>
      <c r="G21" s="51" t="s">
        <v>8</v>
      </c>
      <c r="H21" s="51">
        <v>0</v>
      </c>
      <c r="I21" s="51">
        <v>0</v>
      </c>
      <c r="J21" s="51">
        <v>0</v>
      </c>
      <c r="K21" s="51">
        <v>0</v>
      </c>
      <c r="L21" s="51">
        <v>0</v>
      </c>
      <c r="M21" s="51" t="s">
        <v>9</v>
      </c>
      <c r="N21" s="54" t="s">
        <v>28</v>
      </c>
      <c r="O21" s="51"/>
      <c r="P21" s="53">
        <v>0</v>
      </c>
      <c r="Q21" s="25">
        <v>4</v>
      </c>
      <c r="R21" s="33"/>
      <c r="S21" s="28"/>
      <c r="T21" s="35"/>
    </row>
    <row r="22" spans="1:20" ht="12.75" customHeight="1">
      <c r="A22" s="52">
        <v>21</v>
      </c>
      <c r="B22" s="50">
        <v>21</v>
      </c>
      <c r="C22" s="50" t="s">
        <v>233</v>
      </c>
      <c r="D22" s="51"/>
      <c r="E22" s="51" t="s">
        <v>149</v>
      </c>
      <c r="F22" s="51">
        <v>1892</v>
      </c>
      <c r="G22" s="51" t="s">
        <v>8</v>
      </c>
      <c r="H22" s="51">
        <v>0</v>
      </c>
      <c r="I22" s="51">
        <v>0</v>
      </c>
      <c r="J22" s="51">
        <v>0</v>
      </c>
      <c r="K22" s="51">
        <v>0</v>
      </c>
      <c r="L22" s="51">
        <v>0</v>
      </c>
      <c r="M22" s="51" t="s">
        <v>9</v>
      </c>
      <c r="N22" s="54" t="s">
        <v>70</v>
      </c>
      <c r="O22" s="51"/>
      <c r="P22" s="53">
        <v>0</v>
      </c>
      <c r="Q22" s="25">
        <v>4</v>
      </c>
      <c r="R22" s="33"/>
      <c r="S22" s="28"/>
      <c r="T22" s="35"/>
    </row>
    <row r="23" spans="1:20" ht="12.75" customHeight="1">
      <c r="A23" s="52">
        <v>22</v>
      </c>
      <c r="B23" s="50">
        <v>22</v>
      </c>
      <c r="C23" s="50" t="s">
        <v>234</v>
      </c>
      <c r="D23" s="51"/>
      <c r="E23" s="51" t="s">
        <v>150</v>
      </c>
      <c r="F23" s="51">
        <v>1834</v>
      </c>
      <c r="G23" s="51" t="s">
        <v>8</v>
      </c>
      <c r="H23" s="51">
        <v>0</v>
      </c>
      <c r="I23" s="51">
        <v>0</v>
      </c>
      <c r="J23" s="51">
        <v>0</v>
      </c>
      <c r="K23" s="51">
        <v>0</v>
      </c>
      <c r="L23" s="51">
        <v>0</v>
      </c>
      <c r="M23" s="51" t="s">
        <v>9</v>
      </c>
      <c r="N23" s="54" t="s">
        <v>37</v>
      </c>
      <c r="O23" s="51" t="s">
        <v>55</v>
      </c>
      <c r="P23" s="53">
        <v>0</v>
      </c>
      <c r="Q23" s="25">
        <v>4</v>
      </c>
      <c r="R23" s="33"/>
      <c r="S23" s="28"/>
      <c r="T23" s="35"/>
    </row>
    <row r="24" spans="1:20" ht="12.75" customHeight="1">
      <c r="A24" s="52">
        <v>23</v>
      </c>
      <c r="B24" s="50">
        <v>23</v>
      </c>
      <c r="C24" s="50" t="s">
        <v>235</v>
      </c>
      <c r="D24" s="51"/>
      <c r="E24" s="51" t="s">
        <v>151</v>
      </c>
      <c r="F24" s="51">
        <v>1833</v>
      </c>
      <c r="G24" s="51" t="s">
        <v>8</v>
      </c>
      <c r="H24" s="51">
        <v>0</v>
      </c>
      <c r="I24" s="51">
        <v>0</v>
      </c>
      <c r="J24" s="51">
        <v>0</v>
      </c>
      <c r="K24" s="51">
        <v>0</v>
      </c>
      <c r="L24" s="51">
        <v>0</v>
      </c>
      <c r="M24" s="51" t="s">
        <v>9</v>
      </c>
      <c r="N24" s="54" t="s">
        <v>50</v>
      </c>
      <c r="O24" s="51"/>
      <c r="P24" s="53">
        <v>0</v>
      </c>
      <c r="Q24" s="25">
        <v>4</v>
      </c>
      <c r="R24" s="33"/>
      <c r="S24" s="28"/>
      <c r="T24" s="35"/>
    </row>
    <row r="25" spans="1:20" ht="12.75" customHeight="1">
      <c r="A25" s="52">
        <v>24</v>
      </c>
      <c r="B25" s="50">
        <v>24</v>
      </c>
      <c r="C25" s="50" t="s">
        <v>236</v>
      </c>
      <c r="D25" s="51"/>
      <c r="E25" s="51" t="s">
        <v>152</v>
      </c>
      <c r="F25" s="51">
        <v>1827</v>
      </c>
      <c r="G25" s="51" t="s">
        <v>8</v>
      </c>
      <c r="H25" s="51">
        <v>0</v>
      </c>
      <c r="I25" s="51">
        <v>0</v>
      </c>
      <c r="J25" s="51">
        <v>0</v>
      </c>
      <c r="K25" s="51">
        <v>0</v>
      </c>
      <c r="L25" s="51">
        <v>0</v>
      </c>
      <c r="M25" s="51" t="s">
        <v>9</v>
      </c>
      <c r="N25" s="54" t="s">
        <v>54</v>
      </c>
      <c r="O25" s="51"/>
      <c r="P25" s="53">
        <v>0</v>
      </c>
      <c r="Q25" s="25">
        <v>4</v>
      </c>
      <c r="R25" s="33"/>
      <c r="S25" s="28"/>
      <c r="T25" s="35"/>
    </row>
    <row r="26" spans="1:20" ht="12.75" customHeight="1">
      <c r="A26" s="52">
        <v>25</v>
      </c>
      <c r="B26" s="50">
        <v>25</v>
      </c>
      <c r="C26" s="50" t="s">
        <v>237</v>
      </c>
      <c r="D26" s="51"/>
      <c r="E26" s="51" t="s">
        <v>153</v>
      </c>
      <c r="F26" s="51">
        <v>1826</v>
      </c>
      <c r="G26" s="51" t="s">
        <v>8</v>
      </c>
      <c r="H26" s="51">
        <v>0</v>
      </c>
      <c r="I26" s="51">
        <v>0</v>
      </c>
      <c r="J26" s="51">
        <v>0</v>
      </c>
      <c r="K26" s="51">
        <v>0</v>
      </c>
      <c r="L26" s="51">
        <v>0</v>
      </c>
      <c r="M26" s="51" t="s">
        <v>9</v>
      </c>
      <c r="N26" s="54" t="s">
        <v>51</v>
      </c>
      <c r="O26" s="51"/>
      <c r="P26" s="53">
        <v>0</v>
      </c>
      <c r="Q26" s="25">
        <v>5</v>
      </c>
      <c r="R26" s="33"/>
      <c r="S26" s="28"/>
      <c r="T26" s="35"/>
    </row>
    <row r="27" spans="1:20" ht="12.75" customHeight="1">
      <c r="A27" s="52">
        <v>26</v>
      </c>
      <c r="B27" s="50">
        <v>26</v>
      </c>
      <c r="C27" s="50" t="s">
        <v>238</v>
      </c>
      <c r="D27" s="51"/>
      <c r="E27" s="51" t="s">
        <v>154</v>
      </c>
      <c r="F27" s="51">
        <v>1809</v>
      </c>
      <c r="G27" s="51" t="s">
        <v>8</v>
      </c>
      <c r="H27" s="51">
        <v>0</v>
      </c>
      <c r="I27" s="51">
        <v>0</v>
      </c>
      <c r="J27" s="51">
        <v>0</v>
      </c>
      <c r="K27" s="51">
        <v>0</v>
      </c>
      <c r="L27" s="51">
        <v>0</v>
      </c>
      <c r="M27" s="51" t="s">
        <v>71</v>
      </c>
      <c r="N27" s="54" t="s">
        <v>30</v>
      </c>
      <c r="O27" s="51"/>
      <c r="P27" s="53">
        <v>0</v>
      </c>
      <c r="Q27" s="25">
        <v>5</v>
      </c>
      <c r="R27" s="33"/>
      <c r="S27" s="28"/>
      <c r="T27" s="35"/>
    </row>
    <row r="28" spans="1:20" ht="12.75" customHeight="1">
      <c r="A28" s="52">
        <v>27</v>
      </c>
      <c r="B28" s="50">
        <v>27</v>
      </c>
      <c r="C28" s="50" t="s">
        <v>239</v>
      </c>
      <c r="D28" s="51"/>
      <c r="E28" s="51" t="s">
        <v>155</v>
      </c>
      <c r="F28" s="51">
        <v>1807</v>
      </c>
      <c r="G28" s="51" t="s">
        <v>8</v>
      </c>
      <c r="H28" s="51">
        <v>0</v>
      </c>
      <c r="I28" s="51">
        <v>0</v>
      </c>
      <c r="J28" s="51">
        <v>0</v>
      </c>
      <c r="K28" s="51">
        <v>0</v>
      </c>
      <c r="L28" s="51">
        <v>0</v>
      </c>
      <c r="M28" s="51" t="s">
        <v>9</v>
      </c>
      <c r="N28" s="54" t="s">
        <v>31</v>
      </c>
      <c r="O28" s="51"/>
      <c r="P28" s="53">
        <v>0</v>
      </c>
      <c r="Q28" s="25">
        <v>5</v>
      </c>
      <c r="R28" s="33"/>
      <c r="S28" s="28"/>
      <c r="T28" s="35"/>
    </row>
    <row r="29" spans="1:20" ht="12.75" customHeight="1">
      <c r="A29" s="52">
        <v>28</v>
      </c>
      <c r="B29" s="50">
        <v>28</v>
      </c>
      <c r="C29" s="50" t="s">
        <v>240</v>
      </c>
      <c r="D29" s="51"/>
      <c r="E29" s="51" t="s">
        <v>156</v>
      </c>
      <c r="F29" s="51">
        <v>1799</v>
      </c>
      <c r="G29" s="51" t="s">
        <v>8</v>
      </c>
      <c r="H29" s="51">
        <v>0</v>
      </c>
      <c r="I29" s="51">
        <v>0</v>
      </c>
      <c r="J29" s="51">
        <v>0</v>
      </c>
      <c r="K29" s="51">
        <v>0</v>
      </c>
      <c r="L29" s="51">
        <v>0</v>
      </c>
      <c r="M29" s="51" t="s">
        <v>9</v>
      </c>
      <c r="N29" s="54" t="s">
        <v>59</v>
      </c>
      <c r="O29" s="51"/>
      <c r="P29" s="53">
        <v>0</v>
      </c>
      <c r="Q29" s="25">
        <v>5</v>
      </c>
      <c r="R29" s="33"/>
      <c r="S29" s="28"/>
      <c r="T29" s="35"/>
    </row>
    <row r="30" spans="1:20" ht="12.75" customHeight="1">
      <c r="A30" s="52">
        <v>29</v>
      </c>
      <c r="B30" s="50">
        <v>29</v>
      </c>
      <c r="C30" s="50" t="s">
        <v>241</v>
      </c>
      <c r="D30" s="51"/>
      <c r="E30" s="51" t="s">
        <v>157</v>
      </c>
      <c r="F30" s="51">
        <v>1783</v>
      </c>
      <c r="G30" s="51" t="s">
        <v>8</v>
      </c>
      <c r="H30" s="51">
        <v>0</v>
      </c>
      <c r="I30" s="51">
        <v>0</v>
      </c>
      <c r="J30" s="51">
        <v>0</v>
      </c>
      <c r="K30" s="51">
        <v>0</v>
      </c>
      <c r="L30" s="51">
        <v>0</v>
      </c>
      <c r="M30" s="51" t="s">
        <v>9</v>
      </c>
      <c r="N30" s="54" t="s">
        <v>72</v>
      </c>
      <c r="O30" s="51"/>
      <c r="P30" s="53">
        <v>0</v>
      </c>
      <c r="Q30" s="25">
        <v>5</v>
      </c>
      <c r="R30" s="33"/>
      <c r="S30" s="28"/>
      <c r="T30" s="35"/>
    </row>
    <row r="31" spans="1:20" ht="12.75" customHeight="1">
      <c r="A31" s="52">
        <v>30</v>
      </c>
      <c r="B31" s="50">
        <v>30</v>
      </c>
      <c r="C31" s="50" t="s">
        <v>242</v>
      </c>
      <c r="D31" s="51"/>
      <c r="E31" s="51" t="s">
        <v>158</v>
      </c>
      <c r="F31" s="51">
        <v>1783</v>
      </c>
      <c r="G31" s="51" t="s">
        <v>8</v>
      </c>
      <c r="H31" s="51">
        <v>0</v>
      </c>
      <c r="I31" s="51">
        <v>0</v>
      </c>
      <c r="J31" s="51">
        <v>0</v>
      </c>
      <c r="K31" s="51">
        <v>0</v>
      </c>
      <c r="L31" s="51">
        <v>0</v>
      </c>
      <c r="M31" s="51" t="s">
        <v>9</v>
      </c>
      <c r="N31" s="54" t="s">
        <v>33</v>
      </c>
      <c r="O31" s="51"/>
      <c r="P31" s="53">
        <v>0</v>
      </c>
      <c r="Q31" s="25">
        <v>5</v>
      </c>
      <c r="R31" s="33"/>
      <c r="S31" s="28"/>
      <c r="T31" s="35"/>
    </row>
    <row r="32" spans="1:20" ht="12.75" customHeight="1">
      <c r="A32" s="52">
        <v>31</v>
      </c>
      <c r="B32" s="50">
        <v>31</v>
      </c>
      <c r="C32" s="50" t="s">
        <v>243</v>
      </c>
      <c r="D32" s="51"/>
      <c r="E32" s="51" t="s">
        <v>159</v>
      </c>
      <c r="F32" s="51">
        <v>1780</v>
      </c>
      <c r="G32" s="51" t="s">
        <v>8</v>
      </c>
      <c r="H32" s="51">
        <v>0</v>
      </c>
      <c r="I32" s="51">
        <v>0</v>
      </c>
      <c r="J32" s="51">
        <v>0</v>
      </c>
      <c r="K32" s="51">
        <v>0</v>
      </c>
      <c r="L32" s="51">
        <v>0</v>
      </c>
      <c r="M32" s="51" t="s">
        <v>9</v>
      </c>
      <c r="N32" s="54" t="s">
        <v>73</v>
      </c>
      <c r="O32" s="51"/>
      <c r="P32" s="53">
        <v>0</v>
      </c>
      <c r="Q32" s="25">
        <v>6</v>
      </c>
      <c r="R32" s="33"/>
      <c r="S32" s="28"/>
      <c r="T32" s="35"/>
    </row>
    <row r="33" spans="1:20" ht="12.75" customHeight="1">
      <c r="A33" s="52">
        <v>32</v>
      </c>
      <c r="B33" s="50">
        <v>32</v>
      </c>
      <c r="C33" s="50" t="s">
        <v>244</v>
      </c>
      <c r="D33" s="51"/>
      <c r="E33" s="51" t="s">
        <v>160</v>
      </c>
      <c r="F33" s="51">
        <v>1779</v>
      </c>
      <c r="G33" s="51" t="s">
        <v>8</v>
      </c>
      <c r="H33" s="51">
        <v>0</v>
      </c>
      <c r="I33" s="51">
        <v>0</v>
      </c>
      <c r="J33" s="51">
        <v>0</v>
      </c>
      <c r="K33" s="51">
        <v>0</v>
      </c>
      <c r="L33" s="51">
        <v>0</v>
      </c>
      <c r="M33" s="51" t="s">
        <v>9</v>
      </c>
      <c r="N33" s="54" t="s">
        <v>52</v>
      </c>
      <c r="O33" s="51"/>
      <c r="P33" s="53">
        <v>0</v>
      </c>
      <c r="Q33" s="25">
        <v>6</v>
      </c>
      <c r="R33" s="33"/>
      <c r="S33" s="28"/>
      <c r="T33" s="35"/>
    </row>
    <row r="34" spans="1:20" ht="12.75" customHeight="1">
      <c r="A34" s="52">
        <v>33</v>
      </c>
      <c r="B34" s="50">
        <v>33</v>
      </c>
      <c r="C34" s="50" t="s">
        <v>245</v>
      </c>
      <c r="D34" s="51"/>
      <c r="E34" s="51" t="s">
        <v>161</v>
      </c>
      <c r="F34" s="51">
        <v>1779</v>
      </c>
      <c r="G34" s="51" t="s">
        <v>8</v>
      </c>
      <c r="H34" s="51">
        <v>0</v>
      </c>
      <c r="I34" s="51">
        <v>0</v>
      </c>
      <c r="J34" s="51">
        <v>0</v>
      </c>
      <c r="K34" s="51">
        <v>0</v>
      </c>
      <c r="L34" s="51">
        <v>0</v>
      </c>
      <c r="M34" s="51" t="s">
        <v>9</v>
      </c>
      <c r="N34" s="54" t="s">
        <v>39</v>
      </c>
      <c r="O34" s="51"/>
      <c r="P34" s="53">
        <v>0</v>
      </c>
      <c r="Q34" s="25">
        <v>6</v>
      </c>
      <c r="R34" s="33"/>
      <c r="S34" s="28"/>
      <c r="T34" s="35"/>
    </row>
    <row r="35" spans="1:20" ht="12.75" customHeight="1">
      <c r="A35" s="52">
        <v>34</v>
      </c>
      <c r="B35" s="50">
        <v>34</v>
      </c>
      <c r="C35" s="50" t="s">
        <v>246</v>
      </c>
      <c r="D35" s="51"/>
      <c r="E35" s="51" t="s">
        <v>162</v>
      </c>
      <c r="F35" s="51">
        <v>1764</v>
      </c>
      <c r="G35" s="51" t="s">
        <v>8</v>
      </c>
      <c r="H35" s="51">
        <v>0</v>
      </c>
      <c r="I35" s="51">
        <v>0</v>
      </c>
      <c r="J35" s="51">
        <v>0</v>
      </c>
      <c r="K35" s="51">
        <v>0</v>
      </c>
      <c r="L35" s="51">
        <v>0</v>
      </c>
      <c r="M35" s="51" t="s">
        <v>9</v>
      </c>
      <c r="N35" s="54" t="s">
        <v>32</v>
      </c>
      <c r="O35" s="51"/>
      <c r="P35" s="53">
        <v>0</v>
      </c>
      <c r="Q35" s="25">
        <v>6</v>
      </c>
      <c r="R35" s="33"/>
      <c r="S35" s="28"/>
      <c r="T35" s="35"/>
    </row>
    <row r="36" spans="1:20" ht="12.75" customHeight="1">
      <c r="A36" s="52">
        <v>35</v>
      </c>
      <c r="B36" s="50">
        <v>35</v>
      </c>
      <c r="C36" s="50" t="s">
        <v>247</v>
      </c>
      <c r="D36" s="51"/>
      <c r="E36" s="51" t="s">
        <v>163</v>
      </c>
      <c r="F36" s="51">
        <v>1738</v>
      </c>
      <c r="G36" s="51" t="s">
        <v>8</v>
      </c>
      <c r="H36" s="51">
        <v>0</v>
      </c>
      <c r="I36" s="51">
        <v>0</v>
      </c>
      <c r="J36" s="51">
        <v>0</v>
      </c>
      <c r="K36" s="51">
        <v>0</v>
      </c>
      <c r="L36" s="51">
        <v>0</v>
      </c>
      <c r="M36" s="51" t="s">
        <v>9</v>
      </c>
      <c r="N36" s="54" t="s">
        <v>53</v>
      </c>
      <c r="O36" s="51"/>
      <c r="P36" s="53">
        <v>0</v>
      </c>
      <c r="Q36" s="25">
        <v>6</v>
      </c>
      <c r="R36" s="33"/>
      <c r="S36" s="28"/>
      <c r="T36" s="35"/>
    </row>
    <row r="37" spans="1:20" ht="12.75" customHeight="1">
      <c r="A37" s="52">
        <v>36</v>
      </c>
      <c r="B37" s="50">
        <v>36</v>
      </c>
      <c r="C37" s="50" t="s">
        <v>248</v>
      </c>
      <c r="D37" s="51"/>
      <c r="E37" s="51" t="s">
        <v>164</v>
      </c>
      <c r="F37" s="51">
        <v>1735</v>
      </c>
      <c r="G37" s="51" t="s">
        <v>8</v>
      </c>
      <c r="H37" s="51">
        <v>0</v>
      </c>
      <c r="I37" s="51">
        <v>0</v>
      </c>
      <c r="J37" s="51">
        <v>0</v>
      </c>
      <c r="K37" s="51">
        <v>0</v>
      </c>
      <c r="L37" s="51">
        <v>0</v>
      </c>
      <c r="M37" s="51" t="s">
        <v>9</v>
      </c>
      <c r="N37" s="54" t="s">
        <v>53</v>
      </c>
      <c r="O37" s="51"/>
      <c r="P37" s="53">
        <v>0</v>
      </c>
      <c r="Q37" s="25">
        <v>6</v>
      </c>
      <c r="R37" s="33"/>
      <c r="S37" s="28"/>
      <c r="T37" s="35"/>
    </row>
    <row r="38" spans="1:20" ht="12.75" customHeight="1">
      <c r="A38" s="52">
        <v>37</v>
      </c>
      <c r="B38" s="50">
        <v>37</v>
      </c>
      <c r="C38" s="50" t="s">
        <v>249</v>
      </c>
      <c r="D38" s="51"/>
      <c r="E38" s="51" t="s">
        <v>165</v>
      </c>
      <c r="F38" s="51">
        <v>1727</v>
      </c>
      <c r="G38" s="51" t="s">
        <v>8</v>
      </c>
      <c r="H38" s="51">
        <v>0</v>
      </c>
      <c r="I38" s="51">
        <v>0</v>
      </c>
      <c r="J38" s="51">
        <v>0</v>
      </c>
      <c r="K38" s="51">
        <v>0</v>
      </c>
      <c r="L38" s="51">
        <v>0</v>
      </c>
      <c r="M38" s="51" t="s">
        <v>9</v>
      </c>
      <c r="N38" s="54" t="s">
        <v>10</v>
      </c>
      <c r="O38" s="51"/>
      <c r="P38" s="53">
        <v>0</v>
      </c>
      <c r="Q38" s="25">
        <v>7</v>
      </c>
      <c r="R38" s="33"/>
      <c r="S38" s="28"/>
      <c r="T38" s="35"/>
    </row>
    <row r="39" spans="1:20" ht="12.75" customHeight="1">
      <c r="A39" s="52">
        <v>38</v>
      </c>
      <c r="B39" s="50">
        <v>38</v>
      </c>
      <c r="C39" s="50" t="s">
        <v>250</v>
      </c>
      <c r="D39" s="51"/>
      <c r="E39" s="51" t="s">
        <v>166</v>
      </c>
      <c r="F39" s="51">
        <v>1720</v>
      </c>
      <c r="G39" s="51" t="s">
        <v>8</v>
      </c>
      <c r="H39" s="51">
        <v>0</v>
      </c>
      <c r="I39" s="51">
        <v>0</v>
      </c>
      <c r="J39" s="51">
        <v>0</v>
      </c>
      <c r="K39" s="51">
        <v>0</v>
      </c>
      <c r="L39" s="51">
        <v>0</v>
      </c>
      <c r="M39" s="51" t="s">
        <v>9</v>
      </c>
      <c r="N39" s="54" t="s">
        <v>52</v>
      </c>
      <c r="O39" s="51"/>
      <c r="P39" s="53">
        <v>0</v>
      </c>
      <c r="Q39" s="25">
        <v>7</v>
      </c>
      <c r="R39" s="33"/>
      <c r="S39" s="28"/>
      <c r="T39" s="35"/>
    </row>
    <row r="40" spans="1:20" ht="12.75" customHeight="1">
      <c r="A40" s="52">
        <v>39</v>
      </c>
      <c r="B40" s="50">
        <v>39</v>
      </c>
      <c r="C40" s="50" t="s">
        <v>251</v>
      </c>
      <c r="D40" s="51"/>
      <c r="E40" s="51" t="s">
        <v>167</v>
      </c>
      <c r="F40" s="51">
        <v>1720</v>
      </c>
      <c r="G40" s="51" t="s">
        <v>8</v>
      </c>
      <c r="H40" s="51">
        <v>0</v>
      </c>
      <c r="I40" s="51">
        <v>0</v>
      </c>
      <c r="J40" s="51">
        <v>0</v>
      </c>
      <c r="K40" s="51">
        <v>0</v>
      </c>
      <c r="L40" s="51">
        <v>0</v>
      </c>
      <c r="M40" s="51" t="s">
        <v>9</v>
      </c>
      <c r="N40" s="54" t="s">
        <v>39</v>
      </c>
      <c r="O40" s="51"/>
      <c r="P40" s="53">
        <v>0</v>
      </c>
      <c r="Q40" s="25">
        <v>7</v>
      </c>
      <c r="R40" s="33"/>
      <c r="S40" s="28"/>
      <c r="T40" s="35"/>
    </row>
    <row r="41" spans="1:20" ht="12.75" customHeight="1">
      <c r="A41" s="52">
        <v>40</v>
      </c>
      <c r="B41" s="50">
        <v>40</v>
      </c>
      <c r="C41" s="50" t="s">
        <v>252</v>
      </c>
      <c r="D41" s="51"/>
      <c r="E41" s="51" t="s">
        <v>168</v>
      </c>
      <c r="F41" s="51">
        <v>1710</v>
      </c>
      <c r="G41" s="51" t="s">
        <v>8</v>
      </c>
      <c r="H41" s="51">
        <v>0</v>
      </c>
      <c r="I41" s="51">
        <v>0</v>
      </c>
      <c r="J41" s="51">
        <v>0</v>
      </c>
      <c r="K41" s="51">
        <v>0</v>
      </c>
      <c r="L41" s="51">
        <v>0</v>
      </c>
      <c r="M41" s="51" t="s">
        <v>9</v>
      </c>
      <c r="N41" s="54" t="s">
        <v>11</v>
      </c>
      <c r="O41" s="51"/>
      <c r="P41" s="53">
        <v>0</v>
      </c>
      <c r="Q41" s="25">
        <v>7</v>
      </c>
      <c r="R41" s="33"/>
      <c r="S41" s="28"/>
      <c r="T41" s="35"/>
    </row>
    <row r="42" spans="1:20" ht="12.75" customHeight="1">
      <c r="A42" s="52">
        <v>41</v>
      </c>
      <c r="B42" s="50">
        <v>41</v>
      </c>
      <c r="C42" s="50" t="s">
        <v>253</v>
      </c>
      <c r="D42" s="51"/>
      <c r="E42" s="51" t="s">
        <v>169</v>
      </c>
      <c r="F42" s="51">
        <v>1688</v>
      </c>
      <c r="G42" s="51" t="s">
        <v>8</v>
      </c>
      <c r="H42" s="51">
        <v>0</v>
      </c>
      <c r="I42" s="51">
        <v>0</v>
      </c>
      <c r="J42" s="51">
        <v>0</v>
      </c>
      <c r="K42" s="51">
        <v>0</v>
      </c>
      <c r="L42" s="51">
        <v>0</v>
      </c>
      <c r="M42" s="51" t="s">
        <v>9</v>
      </c>
      <c r="N42" s="54" t="s">
        <v>49</v>
      </c>
      <c r="O42" s="51"/>
      <c r="P42" s="53">
        <v>0</v>
      </c>
      <c r="Q42" s="25">
        <v>7</v>
      </c>
      <c r="R42" s="33"/>
      <c r="S42" s="28"/>
      <c r="T42" s="35"/>
    </row>
    <row r="43" spans="1:20" ht="12.75" customHeight="1">
      <c r="A43" s="52">
        <v>42</v>
      </c>
      <c r="B43" s="50">
        <v>42</v>
      </c>
      <c r="C43" s="50" t="s">
        <v>254</v>
      </c>
      <c r="D43" s="51"/>
      <c r="E43" s="51" t="s">
        <v>170</v>
      </c>
      <c r="F43" s="51">
        <v>1674</v>
      </c>
      <c r="G43" s="51" t="s">
        <v>8</v>
      </c>
      <c r="H43" s="51">
        <v>0</v>
      </c>
      <c r="I43" s="51">
        <v>0</v>
      </c>
      <c r="J43" s="51">
        <v>0</v>
      </c>
      <c r="K43" s="51">
        <v>0</v>
      </c>
      <c r="L43" s="51">
        <v>0</v>
      </c>
      <c r="M43" s="51" t="s">
        <v>9</v>
      </c>
      <c r="N43" s="54" t="s">
        <v>74</v>
      </c>
      <c r="O43" s="51"/>
      <c r="P43" s="53">
        <v>0</v>
      </c>
      <c r="Q43" s="25">
        <v>7</v>
      </c>
      <c r="R43" s="33"/>
      <c r="S43" s="28"/>
      <c r="T43" s="35"/>
    </row>
    <row r="44" spans="1:20" ht="12.75" customHeight="1">
      <c r="A44" s="52">
        <v>43</v>
      </c>
      <c r="B44" s="50">
        <v>43</v>
      </c>
      <c r="C44" s="50" t="s">
        <v>255</v>
      </c>
      <c r="D44" s="51"/>
      <c r="E44" s="51" t="s">
        <v>171</v>
      </c>
      <c r="F44" s="51">
        <v>1660</v>
      </c>
      <c r="G44" s="51" t="s">
        <v>8</v>
      </c>
      <c r="H44" s="51">
        <v>0</v>
      </c>
      <c r="I44" s="51">
        <v>0</v>
      </c>
      <c r="J44" s="51">
        <v>0</v>
      </c>
      <c r="K44" s="51">
        <v>0</v>
      </c>
      <c r="L44" s="51">
        <v>0</v>
      </c>
      <c r="M44" s="51" t="s">
        <v>9</v>
      </c>
      <c r="N44" s="54" t="s">
        <v>37</v>
      </c>
      <c r="O44" s="51"/>
      <c r="P44" s="53">
        <v>0</v>
      </c>
      <c r="Q44" s="25">
        <v>8</v>
      </c>
      <c r="R44" s="33"/>
      <c r="S44" s="28"/>
      <c r="T44" s="35"/>
    </row>
    <row r="45" spans="1:20" ht="12.75" customHeight="1">
      <c r="A45" s="52">
        <v>44</v>
      </c>
      <c r="B45" s="50">
        <v>44</v>
      </c>
      <c r="C45" s="50" t="s">
        <v>256</v>
      </c>
      <c r="D45" s="51"/>
      <c r="E45" s="51" t="s">
        <v>172</v>
      </c>
      <c r="F45" s="51">
        <v>1649</v>
      </c>
      <c r="G45" s="51" t="s">
        <v>8</v>
      </c>
      <c r="H45" s="51">
        <v>0</v>
      </c>
      <c r="I45" s="51">
        <v>0</v>
      </c>
      <c r="J45" s="51">
        <v>0</v>
      </c>
      <c r="K45" s="51">
        <v>0</v>
      </c>
      <c r="L45" s="51">
        <v>0</v>
      </c>
      <c r="M45" s="51" t="s">
        <v>9</v>
      </c>
      <c r="N45" s="54" t="s">
        <v>38</v>
      </c>
      <c r="O45" s="51"/>
      <c r="P45" s="53">
        <v>0</v>
      </c>
      <c r="Q45" s="25">
        <v>8</v>
      </c>
      <c r="R45" s="33"/>
      <c r="S45" s="28"/>
      <c r="T45" s="35"/>
    </row>
    <row r="46" spans="1:20" ht="12.75" customHeight="1">
      <c r="A46" s="52">
        <v>45</v>
      </c>
      <c r="B46" s="50">
        <v>45</v>
      </c>
      <c r="C46" s="50" t="s">
        <v>257</v>
      </c>
      <c r="D46" s="51"/>
      <c r="E46" s="51" t="s">
        <v>173</v>
      </c>
      <c r="F46" s="51">
        <v>1638</v>
      </c>
      <c r="G46" s="51" t="s">
        <v>8</v>
      </c>
      <c r="H46" s="51">
        <v>0</v>
      </c>
      <c r="I46" s="51">
        <v>0</v>
      </c>
      <c r="J46" s="51">
        <v>0</v>
      </c>
      <c r="K46" s="51">
        <v>0</v>
      </c>
      <c r="L46" s="51">
        <v>0</v>
      </c>
      <c r="M46" s="51" t="s">
        <v>9</v>
      </c>
      <c r="N46" s="54" t="s">
        <v>33</v>
      </c>
      <c r="O46" s="51"/>
      <c r="P46" s="53">
        <v>0</v>
      </c>
      <c r="Q46" s="25">
        <v>8</v>
      </c>
      <c r="R46" s="33"/>
      <c r="S46" s="28"/>
      <c r="T46" s="35"/>
    </row>
    <row r="47" spans="1:20" ht="12.75" customHeight="1">
      <c r="A47" s="52">
        <v>46</v>
      </c>
      <c r="B47" s="50">
        <v>46</v>
      </c>
      <c r="C47" s="50" t="s">
        <v>258</v>
      </c>
      <c r="D47" s="51"/>
      <c r="E47" s="51" t="s">
        <v>174</v>
      </c>
      <c r="F47" s="51">
        <v>1637</v>
      </c>
      <c r="G47" s="51" t="s">
        <v>8</v>
      </c>
      <c r="H47" s="51">
        <v>0</v>
      </c>
      <c r="I47" s="51">
        <v>0</v>
      </c>
      <c r="J47" s="51">
        <v>0</v>
      </c>
      <c r="K47" s="51">
        <v>0</v>
      </c>
      <c r="L47" s="51">
        <v>0</v>
      </c>
      <c r="M47" s="51" t="s">
        <v>9</v>
      </c>
      <c r="N47" s="54" t="s">
        <v>38</v>
      </c>
      <c r="O47" s="51"/>
      <c r="P47" s="53">
        <v>0</v>
      </c>
      <c r="Q47" s="25">
        <v>8</v>
      </c>
      <c r="R47" s="33"/>
      <c r="S47" s="28"/>
      <c r="T47" s="35"/>
    </row>
    <row r="48" spans="1:20" ht="12.75" customHeight="1">
      <c r="A48" s="52">
        <v>47</v>
      </c>
      <c r="B48" s="50">
        <v>47</v>
      </c>
      <c r="C48" s="50" t="s">
        <v>259</v>
      </c>
      <c r="D48" s="51"/>
      <c r="E48" s="51" t="s">
        <v>175</v>
      </c>
      <c r="F48" s="51">
        <v>1628</v>
      </c>
      <c r="G48" s="51" t="s">
        <v>8</v>
      </c>
      <c r="H48" s="51">
        <v>0</v>
      </c>
      <c r="I48" s="51">
        <v>0</v>
      </c>
      <c r="J48" s="51">
        <v>0</v>
      </c>
      <c r="K48" s="51">
        <v>0</v>
      </c>
      <c r="L48" s="51">
        <v>0</v>
      </c>
      <c r="M48" s="51" t="s">
        <v>9</v>
      </c>
      <c r="N48" s="54" t="s">
        <v>33</v>
      </c>
      <c r="O48" s="51"/>
      <c r="P48" s="53">
        <v>0</v>
      </c>
      <c r="Q48" s="25">
        <v>8</v>
      </c>
      <c r="R48" s="33"/>
      <c r="S48" s="28"/>
      <c r="T48" s="35"/>
    </row>
    <row r="49" spans="1:20" ht="12.75">
      <c r="A49" s="52">
        <v>48</v>
      </c>
      <c r="B49" s="50">
        <v>48</v>
      </c>
      <c r="C49" s="50" t="s">
        <v>260</v>
      </c>
      <c r="D49" s="51"/>
      <c r="E49" s="51" t="s">
        <v>176</v>
      </c>
      <c r="F49" s="51">
        <v>1624</v>
      </c>
      <c r="G49" s="51" t="s">
        <v>8</v>
      </c>
      <c r="H49" s="51">
        <v>0</v>
      </c>
      <c r="I49" s="51">
        <v>0</v>
      </c>
      <c r="J49" s="51">
        <v>0</v>
      </c>
      <c r="K49" s="51">
        <v>0</v>
      </c>
      <c r="L49" s="51">
        <v>0</v>
      </c>
      <c r="M49" s="51" t="s">
        <v>9</v>
      </c>
      <c r="N49" s="54" t="s">
        <v>70</v>
      </c>
      <c r="O49" s="51"/>
      <c r="P49" s="53">
        <v>0</v>
      </c>
      <c r="Q49" s="25">
        <v>8</v>
      </c>
      <c r="R49" s="33"/>
      <c r="S49" s="28"/>
      <c r="T49" s="35"/>
    </row>
    <row r="50" spans="1:20" ht="12.75">
      <c r="A50" s="52">
        <v>49</v>
      </c>
      <c r="B50" s="50">
        <v>49</v>
      </c>
      <c r="C50" s="50" t="s">
        <v>261</v>
      </c>
      <c r="D50" s="51"/>
      <c r="E50" s="51" t="s">
        <v>177</v>
      </c>
      <c r="F50" s="51">
        <v>1619</v>
      </c>
      <c r="G50" s="51" t="s">
        <v>8</v>
      </c>
      <c r="H50" s="51">
        <v>0</v>
      </c>
      <c r="I50" s="51">
        <v>0</v>
      </c>
      <c r="J50" s="51">
        <v>0</v>
      </c>
      <c r="K50" s="51">
        <v>0</v>
      </c>
      <c r="L50" s="51">
        <v>0</v>
      </c>
      <c r="M50" s="51" t="s">
        <v>9</v>
      </c>
      <c r="N50" s="54" t="s">
        <v>50</v>
      </c>
      <c r="O50" s="51"/>
      <c r="P50" s="53">
        <v>0</v>
      </c>
      <c r="Q50" s="25">
        <v>9</v>
      </c>
      <c r="R50" s="33"/>
      <c r="S50" s="28"/>
      <c r="T50" s="35"/>
    </row>
    <row r="51" spans="1:20" ht="12.75">
      <c r="A51" s="52">
        <v>50</v>
      </c>
      <c r="B51" s="50">
        <v>50</v>
      </c>
      <c r="C51" s="50" t="s">
        <v>262</v>
      </c>
      <c r="D51" s="51"/>
      <c r="E51" s="51" t="s">
        <v>178</v>
      </c>
      <c r="F51" s="51">
        <v>1616</v>
      </c>
      <c r="G51" s="51" t="s">
        <v>8</v>
      </c>
      <c r="H51" s="51">
        <v>0</v>
      </c>
      <c r="I51" s="51">
        <v>0</v>
      </c>
      <c r="J51" s="51">
        <v>0</v>
      </c>
      <c r="K51" s="51">
        <v>0</v>
      </c>
      <c r="L51" s="51">
        <v>0</v>
      </c>
      <c r="M51" s="51" t="s">
        <v>71</v>
      </c>
      <c r="N51" s="54" t="s">
        <v>61</v>
      </c>
      <c r="O51" s="51"/>
      <c r="P51" s="53">
        <v>0</v>
      </c>
      <c r="Q51" s="25">
        <v>9</v>
      </c>
      <c r="R51" s="33"/>
      <c r="S51" s="28"/>
      <c r="T51" s="35"/>
    </row>
    <row r="52" spans="1:20" ht="12.75">
      <c r="A52" s="52">
        <v>51</v>
      </c>
      <c r="B52" s="50">
        <v>51</v>
      </c>
      <c r="C52" s="50" t="s">
        <v>263</v>
      </c>
      <c r="D52" s="51"/>
      <c r="E52" s="51" t="s">
        <v>179</v>
      </c>
      <c r="F52" s="51">
        <v>1614</v>
      </c>
      <c r="G52" s="51" t="s">
        <v>8</v>
      </c>
      <c r="H52" s="51">
        <v>0</v>
      </c>
      <c r="I52" s="51">
        <v>0</v>
      </c>
      <c r="J52" s="51">
        <v>0</v>
      </c>
      <c r="K52" s="51">
        <v>0</v>
      </c>
      <c r="L52" s="51">
        <v>0</v>
      </c>
      <c r="M52" s="51" t="s">
        <v>9</v>
      </c>
      <c r="N52" s="54" t="s">
        <v>62</v>
      </c>
      <c r="O52" s="51"/>
      <c r="P52" s="53">
        <v>0</v>
      </c>
      <c r="Q52" s="25">
        <v>9</v>
      </c>
      <c r="R52" s="33"/>
      <c r="S52" s="28"/>
      <c r="T52" s="35"/>
    </row>
    <row r="53" spans="1:22" ht="12.75">
      <c r="A53" s="52">
        <v>52</v>
      </c>
      <c r="B53" s="50">
        <v>52</v>
      </c>
      <c r="C53" s="50" t="s">
        <v>264</v>
      </c>
      <c r="D53" s="51"/>
      <c r="E53" s="51" t="s">
        <v>180</v>
      </c>
      <c r="F53" s="51">
        <v>1610</v>
      </c>
      <c r="G53" s="51" t="s">
        <v>8</v>
      </c>
      <c r="H53" s="51">
        <v>0</v>
      </c>
      <c r="I53" s="51">
        <v>0</v>
      </c>
      <c r="J53" s="51">
        <v>0</v>
      </c>
      <c r="K53" s="51">
        <v>0</v>
      </c>
      <c r="L53" s="51">
        <v>0</v>
      </c>
      <c r="M53" s="51" t="s">
        <v>9</v>
      </c>
      <c r="N53" s="54" t="s">
        <v>59</v>
      </c>
      <c r="O53" s="51"/>
      <c r="P53" s="53">
        <v>0</v>
      </c>
      <c r="Q53" s="25">
        <v>9</v>
      </c>
      <c r="R53" s="33"/>
      <c r="S53" s="28"/>
      <c r="T53" s="35"/>
      <c r="U53" s="22"/>
      <c r="V53" s="22"/>
    </row>
    <row r="54" spans="1:22" ht="12.75">
      <c r="A54" s="52">
        <v>53</v>
      </c>
      <c r="B54" s="50">
        <v>53</v>
      </c>
      <c r="C54" s="50" t="s">
        <v>265</v>
      </c>
      <c r="D54" s="51"/>
      <c r="E54" s="51" t="s">
        <v>181</v>
      </c>
      <c r="F54" s="51">
        <v>1601</v>
      </c>
      <c r="G54" s="51" t="s">
        <v>8</v>
      </c>
      <c r="H54" s="51">
        <v>0</v>
      </c>
      <c r="I54" s="51">
        <v>0</v>
      </c>
      <c r="J54" s="51">
        <v>0</v>
      </c>
      <c r="K54" s="51">
        <v>0</v>
      </c>
      <c r="L54" s="51">
        <v>0</v>
      </c>
      <c r="M54" s="51" t="s">
        <v>9</v>
      </c>
      <c r="N54" s="54" t="s">
        <v>75</v>
      </c>
      <c r="O54" s="51"/>
      <c r="P54" s="53">
        <v>0</v>
      </c>
      <c r="Q54" s="25">
        <v>9</v>
      </c>
      <c r="R54" s="33"/>
      <c r="S54" s="28"/>
      <c r="T54" s="35"/>
      <c r="U54" s="22"/>
      <c r="V54" s="22"/>
    </row>
    <row r="55" spans="1:22" ht="12.75">
      <c r="A55" s="52">
        <v>54</v>
      </c>
      <c r="B55" s="50">
        <v>54</v>
      </c>
      <c r="C55" s="50" t="s">
        <v>266</v>
      </c>
      <c r="D55" s="51"/>
      <c r="E55" s="51" t="s">
        <v>182</v>
      </c>
      <c r="F55" s="51">
        <v>1598</v>
      </c>
      <c r="G55" s="51" t="s">
        <v>8</v>
      </c>
      <c r="H55" s="51">
        <v>0</v>
      </c>
      <c r="I55" s="51">
        <v>0</v>
      </c>
      <c r="J55" s="51">
        <v>0</v>
      </c>
      <c r="K55" s="51">
        <v>0</v>
      </c>
      <c r="L55" s="51">
        <v>0</v>
      </c>
      <c r="M55" s="51" t="s">
        <v>9</v>
      </c>
      <c r="N55" s="54" t="s">
        <v>31</v>
      </c>
      <c r="O55" s="51"/>
      <c r="P55" s="53">
        <v>0</v>
      </c>
      <c r="Q55" s="25">
        <v>9</v>
      </c>
      <c r="R55" s="33"/>
      <c r="S55" s="28"/>
      <c r="T55" s="35"/>
      <c r="U55" s="22"/>
      <c r="V55" s="22"/>
    </row>
    <row r="56" spans="1:22" ht="12.75">
      <c r="A56" s="52">
        <v>55</v>
      </c>
      <c r="B56" s="50">
        <v>55</v>
      </c>
      <c r="C56" s="50" t="s">
        <v>267</v>
      </c>
      <c r="D56" s="51"/>
      <c r="E56" s="51" t="s">
        <v>183</v>
      </c>
      <c r="F56" s="51">
        <v>1576</v>
      </c>
      <c r="G56" s="51" t="s">
        <v>8</v>
      </c>
      <c r="H56" s="51">
        <v>0</v>
      </c>
      <c r="I56" s="51">
        <v>0</v>
      </c>
      <c r="J56" s="51">
        <v>0</v>
      </c>
      <c r="K56" s="51">
        <v>0</v>
      </c>
      <c r="L56" s="51">
        <v>0</v>
      </c>
      <c r="M56" s="51" t="s">
        <v>9</v>
      </c>
      <c r="N56" s="54" t="s">
        <v>76</v>
      </c>
      <c r="O56" s="51"/>
      <c r="P56" s="53">
        <v>0</v>
      </c>
      <c r="Q56" s="25">
        <v>10</v>
      </c>
      <c r="R56" s="33"/>
      <c r="S56" s="28"/>
      <c r="T56" s="35"/>
      <c r="U56" s="22"/>
      <c r="V56" s="22"/>
    </row>
    <row r="57" spans="1:22" ht="12.75">
      <c r="A57" s="52">
        <v>56</v>
      </c>
      <c r="B57" s="50">
        <v>56</v>
      </c>
      <c r="C57" s="50" t="s">
        <v>268</v>
      </c>
      <c r="D57" s="51"/>
      <c r="E57" s="51" t="s">
        <v>184</v>
      </c>
      <c r="F57" s="51">
        <v>1569</v>
      </c>
      <c r="G57" s="51" t="s">
        <v>8</v>
      </c>
      <c r="H57" s="51">
        <v>0</v>
      </c>
      <c r="I57" s="51">
        <v>0</v>
      </c>
      <c r="J57" s="51">
        <v>0</v>
      </c>
      <c r="K57" s="51">
        <v>0</v>
      </c>
      <c r="L57" s="51">
        <v>0</v>
      </c>
      <c r="M57" s="51" t="s">
        <v>9</v>
      </c>
      <c r="N57" s="54" t="s">
        <v>77</v>
      </c>
      <c r="O57" s="51"/>
      <c r="P57" s="53">
        <v>0</v>
      </c>
      <c r="Q57" s="26">
        <v>10</v>
      </c>
      <c r="R57" s="33"/>
      <c r="S57" s="28"/>
      <c r="T57" s="35"/>
      <c r="U57" s="22"/>
      <c r="V57" s="22"/>
    </row>
    <row r="58" spans="1:20" ht="12.75">
      <c r="A58" s="52">
        <v>57</v>
      </c>
      <c r="B58" s="50">
        <v>57</v>
      </c>
      <c r="C58" s="50" t="s">
        <v>269</v>
      </c>
      <c r="D58" s="51"/>
      <c r="E58" s="51" t="s">
        <v>185</v>
      </c>
      <c r="F58" s="51">
        <v>1472</v>
      </c>
      <c r="G58" s="51" t="s">
        <v>8</v>
      </c>
      <c r="H58" s="51">
        <v>0</v>
      </c>
      <c r="I58" s="51">
        <v>0</v>
      </c>
      <c r="J58" s="51">
        <v>0</v>
      </c>
      <c r="K58" s="51">
        <v>0</v>
      </c>
      <c r="L58" s="51">
        <v>0</v>
      </c>
      <c r="M58" s="51" t="s">
        <v>9</v>
      </c>
      <c r="N58" s="54" t="s">
        <v>29</v>
      </c>
      <c r="O58" s="51"/>
      <c r="P58" s="53">
        <v>0</v>
      </c>
      <c r="Q58" s="26">
        <v>10</v>
      </c>
      <c r="R58" s="33"/>
      <c r="S58" s="28"/>
      <c r="T58" s="35"/>
    </row>
    <row r="59" spans="1:20" ht="12.75">
      <c r="A59" s="52">
        <v>58</v>
      </c>
      <c r="B59" s="50">
        <v>58</v>
      </c>
      <c r="C59" s="50" t="s">
        <v>270</v>
      </c>
      <c r="D59" s="51"/>
      <c r="E59" s="51" t="s">
        <v>186</v>
      </c>
      <c r="F59" s="51">
        <v>1472</v>
      </c>
      <c r="G59" s="51" t="s">
        <v>8</v>
      </c>
      <c r="H59" s="51">
        <v>0</v>
      </c>
      <c r="I59" s="51">
        <v>0</v>
      </c>
      <c r="J59" s="51">
        <v>0</v>
      </c>
      <c r="K59" s="51">
        <v>0</v>
      </c>
      <c r="L59" s="51">
        <v>0</v>
      </c>
      <c r="M59" s="51" t="s">
        <v>9</v>
      </c>
      <c r="N59" s="54" t="s">
        <v>35</v>
      </c>
      <c r="O59" s="51"/>
      <c r="P59" s="53">
        <v>0</v>
      </c>
      <c r="Q59" s="26">
        <v>10</v>
      </c>
      <c r="R59" s="33"/>
      <c r="S59" s="28"/>
      <c r="T59" s="35"/>
    </row>
    <row r="60" spans="1:20" ht="12.75">
      <c r="A60" s="52">
        <v>59</v>
      </c>
      <c r="B60" s="50">
        <v>59</v>
      </c>
      <c r="C60" s="50" t="s">
        <v>271</v>
      </c>
      <c r="D60" s="51"/>
      <c r="E60" s="51" t="s">
        <v>187</v>
      </c>
      <c r="F60" s="51">
        <v>1450</v>
      </c>
      <c r="G60" s="51" t="s">
        <v>8</v>
      </c>
      <c r="H60" s="51">
        <v>0</v>
      </c>
      <c r="I60" s="51">
        <v>0</v>
      </c>
      <c r="J60" s="51">
        <v>0</v>
      </c>
      <c r="K60" s="51">
        <v>0</v>
      </c>
      <c r="L60" s="51">
        <v>0</v>
      </c>
      <c r="M60" s="51" t="s">
        <v>9</v>
      </c>
      <c r="N60" s="54" t="s">
        <v>70</v>
      </c>
      <c r="O60" s="51"/>
      <c r="P60" s="53">
        <v>0</v>
      </c>
      <c r="Q60" s="26">
        <v>10</v>
      </c>
      <c r="R60" s="33"/>
      <c r="S60" s="28"/>
      <c r="T60" s="35"/>
    </row>
    <row r="61" spans="1:20" ht="12.75">
      <c r="A61" s="52">
        <v>60</v>
      </c>
      <c r="B61" s="50">
        <v>60</v>
      </c>
      <c r="C61" s="50" t="s">
        <v>272</v>
      </c>
      <c r="D61" s="51"/>
      <c r="E61" s="51" t="s">
        <v>188</v>
      </c>
      <c r="F61" s="51">
        <v>1438</v>
      </c>
      <c r="G61" s="51" t="s">
        <v>8</v>
      </c>
      <c r="H61" s="51">
        <v>0</v>
      </c>
      <c r="I61" s="51">
        <v>0</v>
      </c>
      <c r="J61" s="51">
        <v>0</v>
      </c>
      <c r="K61" s="51">
        <v>0</v>
      </c>
      <c r="L61" s="51">
        <v>0</v>
      </c>
      <c r="M61" s="51" t="s">
        <v>9</v>
      </c>
      <c r="N61" s="54" t="s">
        <v>85</v>
      </c>
      <c r="O61" s="51"/>
      <c r="P61" s="53">
        <v>0</v>
      </c>
      <c r="Q61" s="26">
        <v>10</v>
      </c>
      <c r="R61" s="36"/>
      <c r="S61" s="28"/>
      <c r="T61" s="35"/>
    </row>
    <row r="62" spans="1:20" ht="12.75">
      <c r="A62" s="52">
        <v>61</v>
      </c>
      <c r="B62" s="50">
        <v>61</v>
      </c>
      <c r="C62" s="50" t="s">
        <v>273</v>
      </c>
      <c r="D62" s="51"/>
      <c r="E62" s="51" t="s">
        <v>189</v>
      </c>
      <c r="F62" s="51">
        <v>1435</v>
      </c>
      <c r="G62" s="51" t="s">
        <v>8</v>
      </c>
      <c r="H62" s="51">
        <v>0</v>
      </c>
      <c r="I62" s="51">
        <v>0</v>
      </c>
      <c r="J62" s="51">
        <v>0</v>
      </c>
      <c r="K62" s="51">
        <v>0</v>
      </c>
      <c r="L62" s="51">
        <v>0</v>
      </c>
      <c r="M62" s="51" t="s">
        <v>9</v>
      </c>
      <c r="N62" s="54" t="s">
        <v>35</v>
      </c>
      <c r="O62" s="51"/>
      <c r="P62" s="53">
        <v>0</v>
      </c>
      <c r="Q62" s="25">
        <v>11</v>
      </c>
      <c r="R62" s="36"/>
      <c r="S62" s="28"/>
      <c r="T62" s="35"/>
    </row>
    <row r="63" spans="1:20" ht="12.75">
      <c r="A63" s="52">
        <v>62</v>
      </c>
      <c r="B63" s="50">
        <v>62</v>
      </c>
      <c r="C63" s="50" t="s">
        <v>274</v>
      </c>
      <c r="D63" s="51"/>
      <c r="E63" s="51" t="s">
        <v>190</v>
      </c>
      <c r="F63" s="51">
        <v>1421</v>
      </c>
      <c r="G63" s="51" t="s">
        <v>8</v>
      </c>
      <c r="H63" s="51">
        <v>0</v>
      </c>
      <c r="I63" s="51">
        <v>0</v>
      </c>
      <c r="J63" s="51">
        <v>0</v>
      </c>
      <c r="K63" s="51">
        <v>0</v>
      </c>
      <c r="L63" s="51">
        <v>0</v>
      </c>
      <c r="M63" s="51" t="s">
        <v>9</v>
      </c>
      <c r="N63" s="54" t="s">
        <v>54</v>
      </c>
      <c r="O63" s="51"/>
      <c r="P63" s="53">
        <v>0</v>
      </c>
      <c r="Q63" s="26">
        <v>11</v>
      </c>
      <c r="R63" s="36"/>
      <c r="S63" s="49"/>
      <c r="T63" s="35"/>
    </row>
    <row r="64" spans="1:20" ht="12.75">
      <c r="A64" s="52">
        <v>63</v>
      </c>
      <c r="B64" s="50">
        <v>63</v>
      </c>
      <c r="C64" s="50" t="s">
        <v>275</v>
      </c>
      <c r="D64" s="51"/>
      <c r="E64" s="51" t="s">
        <v>191</v>
      </c>
      <c r="F64" s="51">
        <v>1416</v>
      </c>
      <c r="G64" s="51" t="s">
        <v>8</v>
      </c>
      <c r="H64" s="51">
        <v>0</v>
      </c>
      <c r="I64" s="51">
        <v>0</v>
      </c>
      <c r="J64" s="51">
        <v>0</v>
      </c>
      <c r="K64" s="51">
        <v>0</v>
      </c>
      <c r="L64" s="51">
        <v>0</v>
      </c>
      <c r="M64" s="51" t="s">
        <v>9</v>
      </c>
      <c r="N64" s="54" t="s">
        <v>78</v>
      </c>
      <c r="O64" s="51"/>
      <c r="P64" s="53">
        <v>0</v>
      </c>
      <c r="Q64" s="26">
        <v>11</v>
      </c>
      <c r="R64" s="36"/>
      <c r="S64" s="49"/>
      <c r="T64" s="35"/>
    </row>
    <row r="65" spans="1:20" ht="12.75">
      <c r="A65" s="52">
        <v>64</v>
      </c>
      <c r="B65" s="50">
        <v>64</v>
      </c>
      <c r="C65" s="50" t="s">
        <v>276</v>
      </c>
      <c r="D65" s="51"/>
      <c r="E65" s="51" t="s">
        <v>192</v>
      </c>
      <c r="F65" s="51">
        <v>1412</v>
      </c>
      <c r="G65" s="51" t="s">
        <v>8</v>
      </c>
      <c r="H65" s="51">
        <v>0</v>
      </c>
      <c r="I65" s="51">
        <v>0</v>
      </c>
      <c r="J65" s="51">
        <v>0</v>
      </c>
      <c r="K65" s="51">
        <v>0</v>
      </c>
      <c r="L65" s="51">
        <v>0</v>
      </c>
      <c r="M65" s="51" t="s">
        <v>9</v>
      </c>
      <c r="N65" s="54" t="s">
        <v>86</v>
      </c>
      <c r="O65" s="51"/>
      <c r="P65" s="53">
        <v>0</v>
      </c>
      <c r="Q65" s="26">
        <v>11</v>
      </c>
      <c r="R65" s="36"/>
      <c r="S65" s="49"/>
      <c r="T65" s="35"/>
    </row>
    <row r="66" spans="1:20" ht="12.75">
      <c r="A66" s="52">
        <v>65</v>
      </c>
      <c r="B66" s="50">
        <v>65</v>
      </c>
      <c r="C66" s="50" t="s">
        <v>277</v>
      </c>
      <c r="D66" s="51"/>
      <c r="E66" s="51" t="s">
        <v>193</v>
      </c>
      <c r="F66" s="51">
        <v>1395</v>
      </c>
      <c r="G66" s="51" t="s">
        <v>8</v>
      </c>
      <c r="H66" s="51">
        <v>0</v>
      </c>
      <c r="I66" s="51">
        <v>0</v>
      </c>
      <c r="J66" s="51">
        <v>0</v>
      </c>
      <c r="K66" s="51">
        <v>0</v>
      </c>
      <c r="L66" s="51">
        <v>0</v>
      </c>
      <c r="M66" s="51" t="s">
        <v>9</v>
      </c>
      <c r="N66" s="54" t="s">
        <v>64</v>
      </c>
      <c r="O66" s="51"/>
      <c r="P66" s="53">
        <v>0</v>
      </c>
      <c r="Q66" s="26">
        <v>11</v>
      </c>
      <c r="R66" s="36"/>
      <c r="S66" s="49"/>
      <c r="T66" s="35"/>
    </row>
    <row r="67" spans="1:20" ht="12.75">
      <c r="A67" s="52">
        <v>66</v>
      </c>
      <c r="B67" s="50">
        <v>66</v>
      </c>
      <c r="C67" s="50" t="s">
        <v>278</v>
      </c>
      <c r="D67" s="51"/>
      <c r="E67" s="51" t="s">
        <v>194</v>
      </c>
      <c r="F67" s="51">
        <v>1391</v>
      </c>
      <c r="G67" s="51" t="s">
        <v>8</v>
      </c>
      <c r="H67" s="51">
        <v>0</v>
      </c>
      <c r="I67" s="51">
        <v>0</v>
      </c>
      <c r="J67" s="51">
        <v>0</v>
      </c>
      <c r="K67" s="51">
        <v>0</v>
      </c>
      <c r="L67" s="51">
        <v>0</v>
      </c>
      <c r="M67" s="51" t="s">
        <v>9</v>
      </c>
      <c r="N67" s="54" t="s">
        <v>36</v>
      </c>
      <c r="O67" s="51"/>
      <c r="P67" s="53">
        <v>0</v>
      </c>
      <c r="Q67" s="26">
        <v>11</v>
      </c>
      <c r="R67" s="36"/>
      <c r="S67" s="49"/>
      <c r="T67" s="35"/>
    </row>
    <row r="68" spans="1:20" ht="12.75">
      <c r="A68" s="52">
        <v>67</v>
      </c>
      <c r="B68" s="50">
        <v>67</v>
      </c>
      <c r="C68" s="50" t="s">
        <v>279</v>
      </c>
      <c r="D68" s="51"/>
      <c r="E68" s="51" t="s">
        <v>195</v>
      </c>
      <c r="F68" s="51">
        <v>1376</v>
      </c>
      <c r="G68" s="51" t="s">
        <v>8</v>
      </c>
      <c r="H68" s="51">
        <v>0</v>
      </c>
      <c r="I68" s="51">
        <v>0</v>
      </c>
      <c r="J68" s="51">
        <v>0</v>
      </c>
      <c r="K68" s="51">
        <v>0</v>
      </c>
      <c r="L68" s="51">
        <v>0</v>
      </c>
      <c r="M68" s="51" t="s">
        <v>9</v>
      </c>
      <c r="N68" s="54" t="s">
        <v>37</v>
      </c>
      <c r="O68" s="51"/>
      <c r="P68" s="53">
        <v>0</v>
      </c>
      <c r="Q68" s="26">
        <v>12</v>
      </c>
      <c r="R68" s="36"/>
      <c r="S68" s="49"/>
      <c r="T68" s="35"/>
    </row>
    <row r="69" spans="1:20" ht="12.75">
      <c r="A69" s="52">
        <v>68</v>
      </c>
      <c r="B69" s="50">
        <v>68</v>
      </c>
      <c r="C69" s="50" t="s">
        <v>280</v>
      </c>
      <c r="D69" s="51"/>
      <c r="E69" s="51" t="s">
        <v>196</v>
      </c>
      <c r="F69" s="51">
        <v>1373</v>
      </c>
      <c r="G69" s="51" t="s">
        <v>8</v>
      </c>
      <c r="H69" s="51">
        <v>0</v>
      </c>
      <c r="I69" s="51">
        <v>0</v>
      </c>
      <c r="J69" s="51">
        <v>0</v>
      </c>
      <c r="K69" s="51">
        <v>0</v>
      </c>
      <c r="L69" s="51">
        <v>0</v>
      </c>
      <c r="M69" s="51" t="s">
        <v>9</v>
      </c>
      <c r="N69" s="54" t="s">
        <v>11</v>
      </c>
      <c r="O69" s="51"/>
      <c r="P69" s="53">
        <v>0</v>
      </c>
      <c r="Q69" s="26">
        <v>12</v>
      </c>
      <c r="R69" s="36"/>
      <c r="S69" s="49"/>
      <c r="T69" s="35"/>
    </row>
    <row r="70" spans="1:20" ht="12.75">
      <c r="A70" s="52">
        <v>69</v>
      </c>
      <c r="B70" s="50">
        <v>69</v>
      </c>
      <c r="C70" s="50" t="s">
        <v>281</v>
      </c>
      <c r="D70" s="51"/>
      <c r="E70" s="51" t="s">
        <v>197</v>
      </c>
      <c r="F70" s="51">
        <v>1364</v>
      </c>
      <c r="G70" s="51" t="s">
        <v>8</v>
      </c>
      <c r="H70" s="51">
        <v>0</v>
      </c>
      <c r="I70" s="51">
        <v>0</v>
      </c>
      <c r="J70" s="51">
        <v>0</v>
      </c>
      <c r="K70" s="51">
        <v>0</v>
      </c>
      <c r="L70" s="51">
        <v>0</v>
      </c>
      <c r="M70" s="51" t="s">
        <v>9</v>
      </c>
      <c r="N70" s="54" t="s">
        <v>84</v>
      </c>
      <c r="O70" s="51"/>
      <c r="P70" s="53">
        <v>0</v>
      </c>
      <c r="Q70" s="26">
        <v>12</v>
      </c>
      <c r="R70" s="36"/>
      <c r="S70" s="49"/>
      <c r="T70" s="35"/>
    </row>
    <row r="71" spans="1:20" ht="12.75">
      <c r="A71" s="52">
        <v>70</v>
      </c>
      <c r="B71" s="50">
        <v>70</v>
      </c>
      <c r="C71" s="50" t="s">
        <v>282</v>
      </c>
      <c r="D71" s="51"/>
      <c r="E71" s="51" t="s">
        <v>198</v>
      </c>
      <c r="F71" s="51">
        <v>1286</v>
      </c>
      <c r="G71" s="51" t="s">
        <v>8</v>
      </c>
      <c r="H71" s="51">
        <v>0</v>
      </c>
      <c r="I71" s="51">
        <v>0</v>
      </c>
      <c r="J71" s="51">
        <v>0</v>
      </c>
      <c r="K71" s="51">
        <v>0</v>
      </c>
      <c r="L71" s="51">
        <v>0</v>
      </c>
      <c r="M71" s="51" t="s">
        <v>9</v>
      </c>
      <c r="N71" s="54" t="s">
        <v>34</v>
      </c>
      <c r="O71" s="51"/>
      <c r="P71" s="53">
        <v>0</v>
      </c>
      <c r="Q71" s="26">
        <v>12</v>
      </c>
      <c r="R71" s="36"/>
      <c r="S71" s="49"/>
      <c r="T71" s="35"/>
    </row>
    <row r="72" spans="1:20" ht="12.75">
      <c r="A72" s="52">
        <v>71</v>
      </c>
      <c r="B72" s="50">
        <v>71</v>
      </c>
      <c r="C72" s="50" t="s">
        <v>283</v>
      </c>
      <c r="D72" s="51"/>
      <c r="E72" s="51" t="s">
        <v>199</v>
      </c>
      <c r="F72" s="51">
        <v>1199</v>
      </c>
      <c r="G72" s="51" t="s">
        <v>8</v>
      </c>
      <c r="H72" s="51">
        <v>0</v>
      </c>
      <c r="I72" s="51">
        <v>0</v>
      </c>
      <c r="J72" s="51">
        <v>0</v>
      </c>
      <c r="K72" s="51">
        <v>0</v>
      </c>
      <c r="L72" s="51">
        <v>0</v>
      </c>
      <c r="M72" s="51" t="s">
        <v>9</v>
      </c>
      <c r="N72" s="54" t="s">
        <v>38</v>
      </c>
      <c r="O72" s="51"/>
      <c r="P72" s="53">
        <v>0</v>
      </c>
      <c r="Q72" s="26">
        <v>12</v>
      </c>
      <c r="R72" s="36"/>
      <c r="S72" s="49"/>
      <c r="T72" s="35"/>
    </row>
    <row r="73" spans="1:20" ht="12.75">
      <c r="A73" s="52">
        <v>72</v>
      </c>
      <c r="B73" s="50">
        <v>72</v>
      </c>
      <c r="C73" s="50" t="s">
        <v>284</v>
      </c>
      <c r="D73" s="51"/>
      <c r="E73" s="51" t="s">
        <v>200</v>
      </c>
      <c r="F73" s="51" t="s">
        <v>87</v>
      </c>
      <c r="G73" s="51" t="s">
        <v>8</v>
      </c>
      <c r="H73" s="51">
        <v>0</v>
      </c>
      <c r="I73" s="51">
        <v>0</v>
      </c>
      <c r="J73" s="51">
        <v>0</v>
      </c>
      <c r="K73" s="51">
        <v>0</v>
      </c>
      <c r="L73" s="51">
        <v>0</v>
      </c>
      <c r="M73" s="51" t="s">
        <v>9</v>
      </c>
      <c r="N73" s="54" t="s">
        <v>56</v>
      </c>
      <c r="O73" s="51"/>
      <c r="P73" s="53">
        <v>0</v>
      </c>
      <c r="Q73" s="26">
        <v>12</v>
      </c>
      <c r="R73" s="36"/>
      <c r="S73" s="49"/>
      <c r="T73" s="35"/>
    </row>
    <row r="74" spans="1:20" ht="12.75">
      <c r="A74" s="52">
        <v>73</v>
      </c>
      <c r="B74" s="50">
        <v>73</v>
      </c>
      <c r="C74" s="50" t="s">
        <v>285</v>
      </c>
      <c r="D74" s="51"/>
      <c r="E74" s="51" t="s">
        <v>201</v>
      </c>
      <c r="F74" s="51">
        <v>1151</v>
      </c>
      <c r="G74" s="51" t="s">
        <v>8</v>
      </c>
      <c r="H74" s="51">
        <v>0</v>
      </c>
      <c r="I74" s="51">
        <v>0</v>
      </c>
      <c r="J74" s="51">
        <v>0</v>
      </c>
      <c r="K74" s="51">
        <v>0</v>
      </c>
      <c r="L74" s="51">
        <v>0</v>
      </c>
      <c r="M74" s="51" t="s">
        <v>9</v>
      </c>
      <c r="N74" s="54" t="s">
        <v>48</v>
      </c>
      <c r="O74" s="51"/>
      <c r="P74" s="53">
        <v>0</v>
      </c>
      <c r="Q74" s="26">
        <v>13</v>
      </c>
      <c r="R74" s="36"/>
      <c r="S74" s="49"/>
      <c r="T74" s="35"/>
    </row>
    <row r="75" spans="1:20" ht="12.75">
      <c r="A75" s="52">
        <v>74</v>
      </c>
      <c r="B75" s="50">
        <v>74</v>
      </c>
      <c r="C75" s="50" t="s">
        <v>286</v>
      </c>
      <c r="D75" s="51"/>
      <c r="E75" s="51" t="s">
        <v>202</v>
      </c>
      <c r="F75" s="51">
        <v>901</v>
      </c>
      <c r="G75" s="51" t="s">
        <v>8</v>
      </c>
      <c r="H75" s="51">
        <v>0</v>
      </c>
      <c r="I75" s="51">
        <v>0</v>
      </c>
      <c r="J75" s="51">
        <v>0</v>
      </c>
      <c r="K75" s="51">
        <v>0</v>
      </c>
      <c r="L75" s="51">
        <v>0</v>
      </c>
      <c r="M75" s="51" t="s">
        <v>9</v>
      </c>
      <c r="N75" s="54" t="s">
        <v>77</v>
      </c>
      <c r="O75" s="51"/>
      <c r="P75" s="53">
        <v>0</v>
      </c>
      <c r="Q75" s="26">
        <v>13</v>
      </c>
      <c r="R75" s="36"/>
      <c r="S75" s="49"/>
      <c r="T75" s="35"/>
    </row>
    <row r="76" spans="1:20" ht="12.75">
      <c r="A76" s="52">
        <v>75</v>
      </c>
      <c r="B76" s="50">
        <v>75</v>
      </c>
      <c r="C76" s="50" t="s">
        <v>287</v>
      </c>
      <c r="D76" s="51"/>
      <c r="E76" s="51" t="s">
        <v>203</v>
      </c>
      <c r="F76" s="51">
        <v>851</v>
      </c>
      <c r="G76" s="51" t="s">
        <v>8</v>
      </c>
      <c r="H76" s="51">
        <v>0</v>
      </c>
      <c r="I76" s="51">
        <v>0</v>
      </c>
      <c r="J76" s="51">
        <v>0</v>
      </c>
      <c r="K76" s="51">
        <v>0</v>
      </c>
      <c r="L76" s="51">
        <v>0</v>
      </c>
      <c r="M76" s="51" t="s">
        <v>71</v>
      </c>
      <c r="N76" s="54" t="s">
        <v>58</v>
      </c>
      <c r="O76" s="51"/>
      <c r="P76" s="53">
        <v>0</v>
      </c>
      <c r="Q76" s="26">
        <v>13</v>
      </c>
      <c r="R76" s="36"/>
      <c r="S76" s="49"/>
      <c r="T76" s="35"/>
    </row>
    <row r="77" spans="1:21" ht="12.75">
      <c r="A77" s="52">
        <v>76</v>
      </c>
      <c r="B77" s="50">
        <v>76</v>
      </c>
      <c r="C77" s="50" t="s">
        <v>288</v>
      </c>
      <c r="D77" s="51"/>
      <c r="E77" s="51" t="s">
        <v>204</v>
      </c>
      <c r="F77" s="51">
        <v>805</v>
      </c>
      <c r="G77" s="51" t="s">
        <v>8</v>
      </c>
      <c r="H77" s="51">
        <v>0</v>
      </c>
      <c r="I77" s="51">
        <v>0</v>
      </c>
      <c r="J77" s="51">
        <v>0</v>
      </c>
      <c r="K77" s="51">
        <v>0</v>
      </c>
      <c r="L77" s="51">
        <v>0</v>
      </c>
      <c r="M77" s="51" t="s">
        <v>9</v>
      </c>
      <c r="N77" s="54" t="s">
        <v>35</v>
      </c>
      <c r="O77" s="51"/>
      <c r="P77" s="53">
        <v>0</v>
      </c>
      <c r="Q77" s="26">
        <v>13</v>
      </c>
      <c r="R77" s="36"/>
      <c r="S77" s="49"/>
      <c r="T77" s="35"/>
      <c r="U77" s="34"/>
    </row>
    <row r="78" spans="1:21" ht="12.75">
      <c r="A78" s="52">
        <v>77</v>
      </c>
      <c r="B78" s="50">
        <v>77</v>
      </c>
      <c r="C78" s="50" t="s">
        <v>289</v>
      </c>
      <c r="D78" s="51"/>
      <c r="E78" s="51" t="s">
        <v>205</v>
      </c>
      <c r="F78" s="51">
        <v>838</v>
      </c>
      <c r="G78" s="51" t="s">
        <v>8</v>
      </c>
      <c r="H78" s="51">
        <v>0</v>
      </c>
      <c r="I78" s="51">
        <v>0</v>
      </c>
      <c r="J78" s="51">
        <v>0</v>
      </c>
      <c r="K78" s="51">
        <v>0</v>
      </c>
      <c r="L78" s="51">
        <v>0</v>
      </c>
      <c r="M78" s="51" t="s">
        <v>71</v>
      </c>
      <c r="N78" s="54" t="s">
        <v>35</v>
      </c>
      <c r="O78" s="51"/>
      <c r="P78" s="53">
        <v>0</v>
      </c>
      <c r="Q78" s="26">
        <v>13</v>
      </c>
      <c r="R78" s="36"/>
      <c r="S78" s="49"/>
      <c r="T78" s="35"/>
      <c r="U78" s="34"/>
    </row>
    <row r="79" spans="1:21" ht="12.75">
      <c r="A79" s="52">
        <v>78</v>
      </c>
      <c r="B79" s="50">
        <v>78</v>
      </c>
      <c r="C79" s="50" t="s">
        <v>290</v>
      </c>
      <c r="D79" s="51"/>
      <c r="E79" s="51" t="s">
        <v>206</v>
      </c>
      <c r="F79" s="51">
        <v>794</v>
      </c>
      <c r="G79" s="51" t="s">
        <v>8</v>
      </c>
      <c r="H79" s="51">
        <v>0</v>
      </c>
      <c r="I79" s="51">
        <v>0</v>
      </c>
      <c r="J79" s="51">
        <v>0</v>
      </c>
      <c r="K79" s="51">
        <v>0</v>
      </c>
      <c r="L79" s="51">
        <v>0</v>
      </c>
      <c r="M79" s="51" t="s">
        <v>9</v>
      </c>
      <c r="N79" s="54" t="s">
        <v>58</v>
      </c>
      <c r="O79" s="51"/>
      <c r="P79" s="53">
        <v>0</v>
      </c>
      <c r="Q79" s="26">
        <v>13</v>
      </c>
      <c r="R79" s="36"/>
      <c r="S79" s="49"/>
      <c r="T79" s="35"/>
      <c r="U79" s="34"/>
    </row>
    <row r="80" spans="1:21" ht="12.75">
      <c r="A80" s="52">
        <v>79</v>
      </c>
      <c r="B80" s="50">
        <v>79</v>
      </c>
      <c r="C80" s="50" t="s">
        <v>291</v>
      </c>
      <c r="D80" s="51"/>
      <c r="E80" s="51" t="s">
        <v>207</v>
      </c>
      <c r="F80" s="51">
        <v>645</v>
      </c>
      <c r="G80" s="51" t="s">
        <v>8</v>
      </c>
      <c r="H80" s="51">
        <v>0</v>
      </c>
      <c r="I80" s="51">
        <v>0</v>
      </c>
      <c r="J80" s="51">
        <v>0</v>
      </c>
      <c r="K80" s="51">
        <v>0</v>
      </c>
      <c r="L80" s="51">
        <v>0</v>
      </c>
      <c r="M80" s="51" t="s">
        <v>71</v>
      </c>
      <c r="N80" s="54" t="s">
        <v>35</v>
      </c>
      <c r="O80" s="51"/>
      <c r="P80" s="53">
        <v>0</v>
      </c>
      <c r="Q80" s="26">
        <v>14</v>
      </c>
      <c r="R80" s="36"/>
      <c r="S80" s="49"/>
      <c r="T80" s="35"/>
      <c r="U80" s="34"/>
    </row>
    <row r="81" spans="1:21" ht="12.75">
      <c r="A81" s="52">
        <v>80</v>
      </c>
      <c r="B81" s="50">
        <v>80</v>
      </c>
      <c r="C81" s="50" t="s">
        <v>292</v>
      </c>
      <c r="D81" s="51"/>
      <c r="E81" s="51" t="s">
        <v>208</v>
      </c>
      <c r="F81" s="51">
        <v>370</v>
      </c>
      <c r="G81" s="51" t="s">
        <v>8</v>
      </c>
      <c r="H81" s="51">
        <v>0</v>
      </c>
      <c r="I81" s="51">
        <v>0</v>
      </c>
      <c r="J81" s="51">
        <v>0</v>
      </c>
      <c r="K81" s="51">
        <v>0</v>
      </c>
      <c r="L81" s="51">
        <v>0</v>
      </c>
      <c r="M81" s="51" t="s">
        <v>9</v>
      </c>
      <c r="N81" s="54" t="s">
        <v>79</v>
      </c>
      <c r="O81" s="51"/>
      <c r="P81" s="53">
        <v>0</v>
      </c>
      <c r="Q81" s="26">
        <v>14</v>
      </c>
      <c r="R81" s="36"/>
      <c r="S81" s="49"/>
      <c r="T81" s="35"/>
      <c r="U81" s="34"/>
    </row>
    <row r="82" spans="1:21" ht="12.75">
      <c r="A82" s="52">
        <v>81</v>
      </c>
      <c r="B82" s="50">
        <v>81</v>
      </c>
      <c r="C82" s="50" t="s">
        <v>293</v>
      </c>
      <c r="D82" s="51"/>
      <c r="E82" s="51" t="s">
        <v>209</v>
      </c>
      <c r="F82" s="51">
        <v>293</v>
      </c>
      <c r="G82" s="51" t="s">
        <v>8</v>
      </c>
      <c r="H82" s="51">
        <v>0</v>
      </c>
      <c r="I82" s="51">
        <v>0</v>
      </c>
      <c r="J82" s="51">
        <v>0</v>
      </c>
      <c r="K82" s="51">
        <v>0</v>
      </c>
      <c r="L82" s="51">
        <v>0</v>
      </c>
      <c r="M82" s="51" t="s">
        <v>9</v>
      </c>
      <c r="N82" s="54" t="s">
        <v>40</v>
      </c>
      <c r="O82" s="51"/>
      <c r="P82" s="53">
        <v>0</v>
      </c>
      <c r="Q82" s="26">
        <v>14</v>
      </c>
      <c r="R82" s="36"/>
      <c r="S82" s="49"/>
      <c r="T82" s="35"/>
      <c r="U82" s="34"/>
    </row>
    <row r="83" spans="1:21" ht="12.75">
      <c r="A83" s="52">
        <v>82</v>
      </c>
      <c r="B83" s="50">
        <v>82</v>
      </c>
      <c r="C83" s="50" t="s">
        <v>294</v>
      </c>
      <c r="D83" s="51"/>
      <c r="E83" s="51" t="s">
        <v>210</v>
      </c>
      <c r="F83" s="51" t="s">
        <v>80</v>
      </c>
      <c r="G83" s="51" t="s">
        <v>8</v>
      </c>
      <c r="H83" s="51">
        <v>0</v>
      </c>
      <c r="I83" s="51">
        <v>0</v>
      </c>
      <c r="J83" s="51">
        <v>0</v>
      </c>
      <c r="K83" s="51">
        <v>0</v>
      </c>
      <c r="L83" s="51">
        <v>0</v>
      </c>
      <c r="M83" s="51" t="s">
        <v>71</v>
      </c>
      <c r="N83" s="54" t="s">
        <v>81</v>
      </c>
      <c r="O83" s="51"/>
      <c r="P83" s="53">
        <v>0</v>
      </c>
      <c r="Q83" s="26">
        <v>14</v>
      </c>
      <c r="R83" s="36"/>
      <c r="S83" s="49"/>
      <c r="T83" s="35"/>
      <c r="U83" s="34"/>
    </row>
    <row r="84" spans="1:21" ht="12.75">
      <c r="A84" s="52">
        <v>83</v>
      </c>
      <c r="B84" s="50">
        <v>83</v>
      </c>
      <c r="C84" s="50" t="s">
        <v>295</v>
      </c>
      <c r="D84" s="51"/>
      <c r="E84" s="51" t="s">
        <v>211</v>
      </c>
      <c r="F84" s="51" t="s">
        <v>80</v>
      </c>
      <c r="G84" s="51" t="s">
        <v>8</v>
      </c>
      <c r="H84" s="51">
        <v>0</v>
      </c>
      <c r="I84" s="51">
        <v>0</v>
      </c>
      <c r="J84" s="51">
        <v>0</v>
      </c>
      <c r="K84" s="51">
        <v>0</v>
      </c>
      <c r="L84" s="51">
        <v>0</v>
      </c>
      <c r="M84" s="51" t="s">
        <v>9</v>
      </c>
      <c r="N84" s="54" t="s">
        <v>33</v>
      </c>
      <c r="O84" s="51"/>
      <c r="P84" s="53">
        <v>0</v>
      </c>
      <c r="Q84" s="26">
        <v>14</v>
      </c>
      <c r="R84" s="36"/>
      <c r="S84" s="49"/>
      <c r="T84" s="35"/>
      <c r="U84" s="34"/>
    </row>
    <row r="85" spans="1:21" ht="12.75">
      <c r="A85" s="52">
        <v>84</v>
      </c>
      <c r="B85" s="50">
        <v>84</v>
      </c>
      <c r="C85" s="50" t="s">
        <v>296</v>
      </c>
      <c r="D85" s="51"/>
      <c r="E85" s="51" t="s">
        <v>212</v>
      </c>
      <c r="F85" s="51" t="s">
        <v>80</v>
      </c>
      <c r="G85" s="51" t="s">
        <v>8</v>
      </c>
      <c r="H85" s="51">
        <v>0</v>
      </c>
      <c r="I85" s="51">
        <v>0</v>
      </c>
      <c r="J85" s="51">
        <v>0</v>
      </c>
      <c r="K85" s="51">
        <v>0</v>
      </c>
      <c r="L85" s="51">
        <v>0</v>
      </c>
      <c r="M85" s="51" t="s">
        <v>9</v>
      </c>
      <c r="N85" s="54" t="s">
        <v>37</v>
      </c>
      <c r="O85" s="51" t="s">
        <v>55</v>
      </c>
      <c r="P85" s="53">
        <v>0</v>
      </c>
      <c r="Q85" s="26">
        <v>14</v>
      </c>
      <c r="R85" s="36"/>
      <c r="S85" s="49"/>
      <c r="T85" s="35"/>
      <c r="U85" s="34"/>
    </row>
    <row r="86" spans="1:21" ht="12.75">
      <c r="A86" s="52">
        <v>85</v>
      </c>
      <c r="B86" s="50"/>
      <c r="C86" s="50"/>
      <c r="D86" s="51"/>
      <c r="E86" s="51"/>
      <c r="F86" s="51"/>
      <c r="G86" s="51"/>
      <c r="H86" s="51"/>
      <c r="I86" s="51"/>
      <c r="J86" s="51"/>
      <c r="K86" s="51"/>
      <c r="L86" s="51"/>
      <c r="M86" s="51"/>
      <c r="N86" s="54"/>
      <c r="O86" s="51"/>
      <c r="P86" s="53"/>
      <c r="Q86" s="26">
        <v>15</v>
      </c>
      <c r="R86" s="36"/>
      <c r="S86" s="49"/>
      <c r="T86" s="35"/>
      <c r="U86" s="34"/>
    </row>
    <row r="87" spans="1:21" ht="12.75">
      <c r="A87" s="52">
        <v>86</v>
      </c>
      <c r="B87" s="50"/>
      <c r="C87" s="50"/>
      <c r="D87" s="51"/>
      <c r="E87" s="51"/>
      <c r="F87" s="51"/>
      <c r="G87" s="51"/>
      <c r="H87" s="51"/>
      <c r="I87" s="51"/>
      <c r="J87" s="51"/>
      <c r="K87" s="51"/>
      <c r="L87" s="51"/>
      <c r="M87" s="51"/>
      <c r="N87" s="54"/>
      <c r="O87" s="51"/>
      <c r="P87" s="53"/>
      <c r="Q87" s="26">
        <v>15</v>
      </c>
      <c r="R87" s="36"/>
      <c r="S87" s="49"/>
      <c r="T87" s="35"/>
      <c r="U87" s="34"/>
    </row>
    <row r="88" spans="1:21" ht="12.75">
      <c r="A88" s="52">
        <v>87</v>
      </c>
      <c r="B88" s="50"/>
      <c r="C88" s="50"/>
      <c r="D88" s="51"/>
      <c r="E88" s="51"/>
      <c r="F88" s="51"/>
      <c r="G88" s="51"/>
      <c r="H88" s="51"/>
      <c r="I88" s="51"/>
      <c r="J88" s="51"/>
      <c r="K88" s="51"/>
      <c r="L88" s="51"/>
      <c r="M88" s="51"/>
      <c r="N88" s="54"/>
      <c r="O88" s="51"/>
      <c r="P88" s="53"/>
      <c r="Q88" s="26">
        <v>15</v>
      </c>
      <c r="R88" s="36"/>
      <c r="S88" s="49"/>
      <c r="T88" s="35"/>
      <c r="U88" s="34"/>
    </row>
    <row r="89" spans="1:21" ht="12.75">
      <c r="A89" s="52">
        <v>88</v>
      </c>
      <c r="B89" s="50"/>
      <c r="C89" s="50"/>
      <c r="D89" s="51"/>
      <c r="E89" s="51"/>
      <c r="F89" s="51"/>
      <c r="G89" s="51"/>
      <c r="H89" s="51"/>
      <c r="I89" s="51"/>
      <c r="J89" s="51"/>
      <c r="K89" s="51"/>
      <c r="L89" s="51"/>
      <c r="M89" s="51"/>
      <c r="N89" s="54"/>
      <c r="O89" s="51"/>
      <c r="P89" s="53"/>
      <c r="Q89" s="26">
        <v>15</v>
      </c>
      <c r="R89" s="36"/>
      <c r="S89" s="49"/>
      <c r="T89" s="35"/>
      <c r="U89" s="34"/>
    </row>
    <row r="90" spans="1:21" ht="12.75">
      <c r="A90" s="52">
        <v>89</v>
      </c>
      <c r="B90" s="19"/>
      <c r="C90" s="19"/>
      <c r="D90" s="2"/>
      <c r="E90" s="51"/>
      <c r="F90" s="2"/>
      <c r="G90" s="2"/>
      <c r="H90" s="2"/>
      <c r="I90" s="2"/>
      <c r="J90" s="2"/>
      <c r="K90" s="2"/>
      <c r="L90" s="2"/>
      <c r="M90" s="2"/>
      <c r="N90" s="43"/>
      <c r="O90" s="2"/>
      <c r="P90" s="44"/>
      <c r="Q90" s="26">
        <v>15</v>
      </c>
      <c r="R90" s="36"/>
      <c r="S90" s="49"/>
      <c r="T90" s="35"/>
      <c r="U90" s="34"/>
    </row>
    <row r="91" spans="1:21" ht="12.75">
      <c r="A91" s="52">
        <v>90</v>
      </c>
      <c r="B91" s="19"/>
      <c r="C91" s="19"/>
      <c r="D91" s="2"/>
      <c r="E91" s="51"/>
      <c r="F91" s="2"/>
      <c r="G91" s="2"/>
      <c r="H91" s="2"/>
      <c r="I91" s="2"/>
      <c r="J91" s="2"/>
      <c r="K91" s="2"/>
      <c r="L91" s="2"/>
      <c r="M91" s="2"/>
      <c r="N91" s="43"/>
      <c r="O91" s="2"/>
      <c r="P91" s="44"/>
      <c r="Q91" s="26">
        <v>15</v>
      </c>
      <c r="R91" s="36"/>
      <c r="S91" s="49"/>
      <c r="T91" s="35"/>
      <c r="U91" s="34"/>
    </row>
    <row r="92" spans="1:21" ht="12.75">
      <c r="A92" s="52">
        <v>91</v>
      </c>
      <c r="B92" s="19"/>
      <c r="C92" s="19"/>
      <c r="D92" s="2"/>
      <c r="E92" s="51"/>
      <c r="F92" s="2"/>
      <c r="G92" s="2"/>
      <c r="H92" s="2"/>
      <c r="I92" s="2"/>
      <c r="J92" s="2"/>
      <c r="K92" s="2"/>
      <c r="L92" s="2"/>
      <c r="M92" s="2"/>
      <c r="N92" s="43"/>
      <c r="O92" s="2"/>
      <c r="P92" s="44"/>
      <c r="Q92" s="26">
        <v>16</v>
      </c>
      <c r="R92" s="36"/>
      <c r="S92" s="49"/>
      <c r="T92" s="35"/>
      <c r="U92" s="34"/>
    </row>
    <row r="93" spans="1:20" ht="12.75">
      <c r="A93" s="52">
        <v>92</v>
      </c>
      <c r="B93" s="19"/>
      <c r="C93" s="19"/>
      <c r="D93" s="2"/>
      <c r="E93" s="51"/>
      <c r="F93" s="2"/>
      <c r="G93" s="2"/>
      <c r="H93" s="2"/>
      <c r="I93" s="2"/>
      <c r="J93" s="2"/>
      <c r="K93" s="2"/>
      <c r="L93" s="2"/>
      <c r="M93" s="2"/>
      <c r="N93" s="43"/>
      <c r="O93" s="2"/>
      <c r="P93" s="44"/>
      <c r="Q93" s="26">
        <v>16</v>
      </c>
      <c r="R93" s="36"/>
      <c r="S93" s="49"/>
      <c r="T93" s="35"/>
    </row>
    <row r="94" spans="1:20" ht="12.75">
      <c r="A94" s="52">
        <v>93</v>
      </c>
      <c r="B94" s="19"/>
      <c r="C94" s="19"/>
      <c r="D94" s="2"/>
      <c r="E94" s="51"/>
      <c r="F94" s="2"/>
      <c r="G94" s="2"/>
      <c r="H94" s="2"/>
      <c r="I94" s="2"/>
      <c r="J94" s="2"/>
      <c r="K94" s="2"/>
      <c r="L94" s="2"/>
      <c r="M94" s="2"/>
      <c r="N94" s="43"/>
      <c r="O94" s="2"/>
      <c r="P94" s="44"/>
      <c r="Q94" s="26">
        <v>16</v>
      </c>
      <c r="R94" s="36"/>
      <c r="S94" s="49"/>
      <c r="T94" s="35"/>
    </row>
    <row r="95" spans="1:20" ht="12.75">
      <c r="A95" s="52">
        <v>94</v>
      </c>
      <c r="B95" s="19"/>
      <c r="C95" s="19"/>
      <c r="D95" s="2"/>
      <c r="E95" s="51"/>
      <c r="F95" s="2"/>
      <c r="G95" s="2"/>
      <c r="H95" s="2"/>
      <c r="I95" s="2"/>
      <c r="J95" s="2"/>
      <c r="K95" s="2"/>
      <c r="L95" s="2"/>
      <c r="M95" s="2"/>
      <c r="N95" s="43"/>
      <c r="O95" s="2"/>
      <c r="P95" s="44"/>
      <c r="Q95" s="26">
        <v>16</v>
      </c>
      <c r="R95" s="36"/>
      <c r="S95" s="49"/>
      <c r="T95" s="35"/>
    </row>
    <row r="96" spans="1:20" ht="12.75">
      <c r="A96" s="52">
        <v>95</v>
      </c>
      <c r="B96" s="19"/>
      <c r="C96" s="19"/>
      <c r="D96" s="2"/>
      <c r="E96" s="51"/>
      <c r="F96" s="2"/>
      <c r="G96" s="2"/>
      <c r="H96" s="2"/>
      <c r="I96" s="2"/>
      <c r="J96" s="2"/>
      <c r="K96" s="2"/>
      <c r="L96" s="2"/>
      <c r="M96" s="2"/>
      <c r="N96" s="43"/>
      <c r="O96" s="2"/>
      <c r="P96" s="44"/>
      <c r="Q96" s="26">
        <v>16</v>
      </c>
      <c r="R96" s="36"/>
      <c r="S96" s="49"/>
      <c r="T96" s="35"/>
    </row>
    <row r="97" spans="1:20" ht="12.75">
      <c r="A97" s="52">
        <v>96</v>
      </c>
      <c r="B97" s="19"/>
      <c r="C97" s="19"/>
      <c r="D97" s="2"/>
      <c r="E97" s="51"/>
      <c r="F97" s="2"/>
      <c r="G97" s="2"/>
      <c r="H97" s="2"/>
      <c r="I97" s="2"/>
      <c r="J97" s="2"/>
      <c r="K97" s="2"/>
      <c r="L97" s="2"/>
      <c r="M97" s="2"/>
      <c r="N97" s="43"/>
      <c r="O97" s="2"/>
      <c r="P97" s="44"/>
      <c r="Q97" s="26">
        <v>16</v>
      </c>
      <c r="R97" s="36"/>
      <c r="S97" s="49"/>
      <c r="T97" s="35"/>
    </row>
    <row r="98" spans="1:20" ht="12.75">
      <c r="A98" s="52">
        <v>97</v>
      </c>
      <c r="B98" s="19"/>
      <c r="C98" s="19"/>
      <c r="D98" s="2"/>
      <c r="E98" s="51"/>
      <c r="F98" s="2"/>
      <c r="G98" s="2"/>
      <c r="H98" s="2"/>
      <c r="I98" s="2"/>
      <c r="J98" s="2"/>
      <c r="K98" s="2"/>
      <c r="L98" s="2"/>
      <c r="M98" s="2"/>
      <c r="N98" s="43"/>
      <c r="O98" s="2"/>
      <c r="P98" s="44"/>
      <c r="Q98" s="26">
        <v>17</v>
      </c>
      <c r="R98" s="36"/>
      <c r="S98" s="49"/>
      <c r="T98" s="35"/>
    </row>
    <row r="99" spans="1:20" ht="12.75">
      <c r="A99" s="52">
        <v>98</v>
      </c>
      <c r="B99" s="19"/>
      <c r="C99" s="19"/>
      <c r="D99" s="2"/>
      <c r="E99" s="51"/>
      <c r="F99" s="2"/>
      <c r="G99" s="2"/>
      <c r="H99" s="2"/>
      <c r="I99" s="2"/>
      <c r="J99" s="2"/>
      <c r="K99" s="2"/>
      <c r="L99" s="2"/>
      <c r="M99" s="2"/>
      <c r="N99" s="43"/>
      <c r="O99" s="2"/>
      <c r="P99" s="44"/>
      <c r="Q99" s="26">
        <v>17</v>
      </c>
      <c r="R99" s="36"/>
      <c r="S99" s="49"/>
      <c r="T99" s="35"/>
    </row>
    <row r="100" spans="1:20" ht="12.75">
      <c r="A100" s="52">
        <v>99</v>
      </c>
      <c r="B100" s="19"/>
      <c r="C100" s="19"/>
      <c r="D100" s="2"/>
      <c r="E100" s="51"/>
      <c r="F100" s="2"/>
      <c r="G100" s="2"/>
      <c r="H100" s="2"/>
      <c r="I100" s="2"/>
      <c r="J100" s="2"/>
      <c r="K100" s="2"/>
      <c r="L100" s="2"/>
      <c r="M100" s="2"/>
      <c r="N100" s="43"/>
      <c r="O100" s="2"/>
      <c r="P100" s="44"/>
      <c r="Q100" s="26">
        <v>17</v>
      </c>
      <c r="R100" s="36"/>
      <c r="S100" s="49"/>
      <c r="T100" s="35"/>
    </row>
    <row r="101" spans="1:20" ht="12.75">
      <c r="A101" s="52">
        <v>100</v>
      </c>
      <c r="B101" s="19"/>
      <c r="C101" s="19"/>
      <c r="D101" s="2"/>
      <c r="E101" s="51"/>
      <c r="F101" s="2"/>
      <c r="G101" s="2"/>
      <c r="H101" s="2"/>
      <c r="I101" s="2"/>
      <c r="J101" s="2"/>
      <c r="K101" s="2"/>
      <c r="L101" s="2"/>
      <c r="M101" s="2"/>
      <c r="N101" s="43"/>
      <c r="O101" s="2"/>
      <c r="P101" s="44"/>
      <c r="Q101" s="26">
        <v>17</v>
      </c>
      <c r="R101" s="36"/>
      <c r="S101" s="49"/>
      <c r="T101" s="35"/>
    </row>
    <row r="102" spans="1:19" ht="12.75">
      <c r="A102" s="52">
        <v>101</v>
      </c>
      <c r="B102" s="39"/>
      <c r="C102" s="39"/>
      <c r="D102" s="40"/>
      <c r="E102" s="51"/>
      <c r="F102" s="40"/>
      <c r="G102" s="40"/>
      <c r="H102" s="40"/>
      <c r="I102" s="40"/>
      <c r="J102" s="40"/>
      <c r="K102" s="40"/>
      <c r="L102" s="40"/>
      <c r="M102" s="40"/>
      <c r="N102" s="42"/>
      <c r="O102" s="40"/>
      <c r="P102" s="41"/>
      <c r="Q102" s="26">
        <v>17</v>
      </c>
      <c r="R102" s="36"/>
      <c r="S102" s="49"/>
    </row>
    <row r="103" spans="1:19" ht="12.75">
      <c r="A103" s="52">
        <v>102</v>
      </c>
      <c r="B103" s="21"/>
      <c r="E103" s="51"/>
      <c r="Q103" s="26">
        <v>17</v>
      </c>
      <c r="R103" s="36"/>
      <c r="S103" s="49"/>
    </row>
    <row r="104" spans="1:19" ht="12.75">
      <c r="A104" s="52">
        <v>103</v>
      </c>
      <c r="B104" s="21"/>
      <c r="E104" s="51"/>
      <c r="Q104" s="26">
        <v>18</v>
      </c>
      <c r="R104" s="36"/>
      <c r="S104" s="49"/>
    </row>
    <row r="105" spans="1:19" ht="12.75">
      <c r="A105" s="52">
        <v>104</v>
      </c>
      <c r="B105" s="21"/>
      <c r="E105" s="51"/>
      <c r="Q105" s="26">
        <v>18</v>
      </c>
      <c r="R105" s="36"/>
      <c r="S105" s="49"/>
    </row>
    <row r="106" spans="1:19" ht="12.75">
      <c r="A106" s="52">
        <v>105</v>
      </c>
      <c r="B106" s="21"/>
      <c r="C106" s="29"/>
      <c r="D106" s="30"/>
      <c r="E106" s="51"/>
      <c r="F106" s="30"/>
      <c r="G106" s="30"/>
      <c r="H106" s="30"/>
      <c r="I106" s="30"/>
      <c r="J106" s="30"/>
      <c r="K106" s="30"/>
      <c r="L106" s="30"/>
      <c r="M106" s="30"/>
      <c r="N106" s="32"/>
      <c r="O106" s="30"/>
      <c r="P106" s="31"/>
      <c r="Q106" s="26">
        <v>18</v>
      </c>
      <c r="R106" s="36"/>
      <c r="S106" s="49"/>
    </row>
    <row r="107" spans="1:19" ht="12.75">
      <c r="A107" s="52">
        <v>106</v>
      </c>
      <c r="B107" s="21"/>
      <c r="E107" s="51"/>
      <c r="Q107" s="26">
        <v>18</v>
      </c>
      <c r="R107" s="36"/>
      <c r="S107" s="49"/>
    </row>
    <row r="108" spans="1:19" ht="12.75">
      <c r="A108" s="52">
        <v>107</v>
      </c>
      <c r="B108" s="21"/>
      <c r="E108" s="51"/>
      <c r="Q108" s="26">
        <v>18</v>
      </c>
      <c r="R108" s="36"/>
      <c r="S108" s="49"/>
    </row>
    <row r="109" spans="1:19" ht="12.75">
      <c r="A109" s="52">
        <v>108</v>
      </c>
      <c r="B109" s="21"/>
      <c r="E109" s="51"/>
      <c r="Q109" s="26">
        <v>18</v>
      </c>
      <c r="R109" s="36"/>
      <c r="S109" s="49"/>
    </row>
    <row r="110" spans="1:19" ht="12.75">
      <c r="A110" s="52">
        <v>109</v>
      </c>
      <c r="B110" s="21"/>
      <c r="E110" s="51"/>
      <c r="Q110" s="26">
        <v>19</v>
      </c>
      <c r="R110" s="36"/>
      <c r="S110" s="49"/>
    </row>
    <row r="111" spans="1:19" ht="12.75">
      <c r="A111" s="52">
        <v>110</v>
      </c>
      <c r="B111" s="21"/>
      <c r="E111" s="51"/>
      <c r="Q111" s="26">
        <v>19</v>
      </c>
      <c r="R111" s="36"/>
      <c r="S111" s="49"/>
    </row>
    <row r="112" spans="1:19" ht="12.75">
      <c r="A112" s="52">
        <v>111</v>
      </c>
      <c r="B112" s="21"/>
      <c r="E112" s="51"/>
      <c r="Q112" s="26">
        <v>19</v>
      </c>
      <c r="R112" s="36"/>
      <c r="S112" s="49"/>
    </row>
    <row r="113" spans="1:19" ht="12.75">
      <c r="A113" s="52">
        <v>112</v>
      </c>
      <c r="B113" s="21"/>
      <c r="E113" s="51"/>
      <c r="Q113" s="26">
        <v>19</v>
      </c>
      <c r="R113" s="36"/>
      <c r="S113" s="49"/>
    </row>
    <row r="114" spans="1:19" ht="12.75">
      <c r="A114" s="52">
        <v>113</v>
      </c>
      <c r="B114" s="21"/>
      <c r="E114" s="51"/>
      <c r="Q114" s="26">
        <v>19</v>
      </c>
      <c r="R114" s="36"/>
      <c r="S114" s="49"/>
    </row>
    <row r="115" spans="1:19" ht="12.75">
      <c r="A115" s="52">
        <v>114</v>
      </c>
      <c r="B115" s="21"/>
      <c r="E115" s="51"/>
      <c r="Q115" s="26">
        <v>19</v>
      </c>
      <c r="R115" s="36"/>
      <c r="S115" s="49"/>
    </row>
    <row r="116" spans="1:19" ht="12.75">
      <c r="A116" s="52">
        <v>115</v>
      </c>
      <c r="B116" s="21"/>
      <c r="E116" s="51"/>
      <c r="Q116" s="26">
        <v>20</v>
      </c>
      <c r="R116" s="36"/>
      <c r="S116" s="49"/>
    </row>
    <row r="117" spans="1:19" ht="12.75">
      <c r="A117" s="52">
        <v>116</v>
      </c>
      <c r="B117" s="21"/>
      <c r="E117" s="51"/>
      <c r="Q117" s="26">
        <v>20</v>
      </c>
      <c r="R117" s="36"/>
      <c r="S117" s="49"/>
    </row>
    <row r="118" spans="1:19" ht="12.75">
      <c r="A118" s="52">
        <v>117</v>
      </c>
      <c r="B118" s="21"/>
      <c r="E118" s="51"/>
      <c r="Q118" s="26">
        <v>20</v>
      </c>
      <c r="R118" s="36"/>
      <c r="S118" s="49"/>
    </row>
    <row r="119" spans="1:19" ht="12.75">
      <c r="A119" s="52">
        <v>118</v>
      </c>
      <c r="B119" s="21"/>
      <c r="E119" s="51"/>
      <c r="Q119" s="26">
        <v>20</v>
      </c>
      <c r="R119" s="36"/>
      <c r="S119" s="49"/>
    </row>
    <row r="120" spans="1:19" ht="12.75">
      <c r="A120" s="52">
        <v>119</v>
      </c>
      <c r="B120" s="21"/>
      <c r="E120" s="51"/>
      <c r="Q120" s="26">
        <v>20</v>
      </c>
      <c r="R120" s="36"/>
      <c r="S120" s="49"/>
    </row>
    <row r="121" spans="1:19" ht="12.75">
      <c r="A121" s="52">
        <v>120</v>
      </c>
      <c r="B121" s="21"/>
      <c r="E121" s="51"/>
      <c r="Q121" s="26">
        <v>20</v>
      </c>
      <c r="R121" s="36"/>
      <c r="S121" s="49"/>
    </row>
    <row r="122" spans="1:18" ht="12.75">
      <c r="A122" s="52">
        <v>121</v>
      </c>
      <c r="B122" s="21"/>
      <c r="E122" s="51"/>
      <c r="Q122" s="26">
        <v>21</v>
      </c>
      <c r="R122" s="36"/>
    </row>
    <row r="123" spans="1:19" ht="12.75">
      <c r="A123" s="52">
        <v>122</v>
      </c>
      <c r="B123" s="21"/>
      <c r="E123" s="51"/>
      <c r="Q123" s="26">
        <v>21</v>
      </c>
      <c r="R123" s="36"/>
      <c r="S123" s="49"/>
    </row>
    <row r="124" spans="1:19" ht="12.75">
      <c r="A124" s="52">
        <v>123</v>
      </c>
      <c r="B124" s="21"/>
      <c r="E124" s="51"/>
      <c r="Q124" s="26">
        <v>21</v>
      </c>
      <c r="R124" s="36"/>
      <c r="S124" s="49"/>
    </row>
    <row r="125" spans="1:19" ht="12.75">
      <c r="A125" s="52">
        <v>124</v>
      </c>
      <c r="B125" s="21"/>
      <c r="E125" s="51"/>
      <c r="Q125" s="26">
        <v>21</v>
      </c>
      <c r="R125" s="36"/>
      <c r="S125" s="49"/>
    </row>
    <row r="126" spans="1:19" ht="12.75">
      <c r="A126" s="52">
        <v>125</v>
      </c>
      <c r="B126" s="21"/>
      <c r="E126" s="51"/>
      <c r="Q126" s="26">
        <v>21</v>
      </c>
      <c r="R126" s="36"/>
      <c r="S126" s="49"/>
    </row>
    <row r="127" spans="1:19" ht="12.75">
      <c r="A127" s="52">
        <v>126</v>
      </c>
      <c r="B127" s="21"/>
      <c r="E127" s="51"/>
      <c r="Q127" s="26">
        <v>21</v>
      </c>
      <c r="R127" s="36"/>
      <c r="S127" s="49"/>
    </row>
    <row r="128" spans="1:19" ht="12.75">
      <c r="A128" s="52">
        <v>127</v>
      </c>
      <c r="B128" s="21"/>
      <c r="E128" s="51"/>
      <c r="Q128" s="26">
        <v>22</v>
      </c>
      <c r="R128" s="36"/>
      <c r="S128" s="49"/>
    </row>
    <row r="129" spans="1:19" ht="12.75">
      <c r="A129" s="52">
        <v>128</v>
      </c>
      <c r="B129" s="21"/>
      <c r="E129" s="51"/>
      <c r="Q129" s="26">
        <v>22</v>
      </c>
      <c r="R129" s="36"/>
      <c r="S129" s="49"/>
    </row>
    <row r="130" spans="1:19" ht="12.75">
      <c r="A130" s="52">
        <v>129</v>
      </c>
      <c r="B130" s="21"/>
      <c r="E130" s="51"/>
      <c r="Q130" s="26">
        <v>22</v>
      </c>
      <c r="R130" s="36"/>
      <c r="S130" s="49"/>
    </row>
    <row r="131" spans="1:19" ht="12.75">
      <c r="A131" s="52">
        <v>130</v>
      </c>
      <c r="B131" s="21"/>
      <c r="E131" s="51"/>
      <c r="Q131" s="26">
        <v>22</v>
      </c>
      <c r="R131" s="36"/>
      <c r="S131" s="49"/>
    </row>
    <row r="132" spans="1:19" ht="12.75">
      <c r="A132" s="52">
        <v>131</v>
      </c>
      <c r="B132" s="21"/>
      <c r="E132" s="51"/>
      <c r="Q132" s="26">
        <v>22</v>
      </c>
      <c r="R132" s="36"/>
      <c r="S132" s="49"/>
    </row>
    <row r="133" spans="1:19" ht="12.75">
      <c r="A133" s="52">
        <v>132</v>
      </c>
      <c r="B133" s="21"/>
      <c r="E133" s="51"/>
      <c r="Q133" s="26">
        <v>22</v>
      </c>
      <c r="R133" s="36"/>
      <c r="S133" s="49"/>
    </row>
    <row r="134" spans="1:19" ht="12.75">
      <c r="A134" s="52">
        <v>133</v>
      </c>
      <c r="B134" s="21"/>
      <c r="E134" s="51"/>
      <c r="Q134" s="26">
        <v>23</v>
      </c>
      <c r="R134" s="36"/>
      <c r="S134" s="49"/>
    </row>
    <row r="135" spans="1:19" ht="12.75">
      <c r="A135" s="52">
        <v>134</v>
      </c>
      <c r="B135" s="21"/>
      <c r="E135" s="51"/>
      <c r="Q135" s="26">
        <v>23</v>
      </c>
      <c r="R135" s="36"/>
      <c r="S135" s="49"/>
    </row>
    <row r="136" spans="1:19" ht="12.75">
      <c r="A136" s="52">
        <v>135</v>
      </c>
      <c r="B136" s="21"/>
      <c r="E136" s="51"/>
      <c r="Q136" s="26">
        <v>23</v>
      </c>
      <c r="R136" s="36"/>
      <c r="S136" s="49"/>
    </row>
    <row r="137" spans="1:19" ht="12.75">
      <c r="A137" s="52">
        <v>136</v>
      </c>
      <c r="B137" s="21"/>
      <c r="E137" s="51"/>
      <c r="Q137" s="26">
        <v>23</v>
      </c>
      <c r="R137" s="36"/>
      <c r="S137" s="49"/>
    </row>
    <row r="138" spans="1:19" ht="12.75">
      <c r="A138" s="52">
        <v>137</v>
      </c>
      <c r="B138" s="21"/>
      <c r="E138" s="51"/>
      <c r="Q138" s="26">
        <v>23</v>
      </c>
      <c r="R138" s="36"/>
      <c r="S138" s="49"/>
    </row>
    <row r="139" spans="1:19" ht="12.75">
      <c r="A139" s="52">
        <v>138</v>
      </c>
      <c r="B139" s="21"/>
      <c r="E139" s="51"/>
      <c r="Q139" s="26">
        <v>23</v>
      </c>
      <c r="R139" s="36"/>
      <c r="S139" s="49"/>
    </row>
    <row r="140" spans="1:19" ht="12.75">
      <c r="A140" s="52">
        <v>139</v>
      </c>
      <c r="B140" s="21"/>
      <c r="E140" s="51"/>
      <c r="Q140" s="26">
        <v>24</v>
      </c>
      <c r="R140" s="36"/>
      <c r="S140" s="49"/>
    </row>
    <row r="141" spans="1:19" ht="12.75">
      <c r="A141" s="52">
        <v>140</v>
      </c>
      <c r="B141" s="21"/>
      <c r="E141" s="51"/>
      <c r="Q141" s="26">
        <v>24</v>
      </c>
      <c r="R141" s="36"/>
      <c r="S141" s="49"/>
    </row>
    <row r="142" spans="1:19" ht="12.75">
      <c r="A142" s="52">
        <v>141</v>
      </c>
      <c r="B142" s="21"/>
      <c r="E142" s="51"/>
      <c r="Q142" s="26">
        <v>24</v>
      </c>
      <c r="R142" s="36"/>
      <c r="S142" s="49"/>
    </row>
    <row r="143" spans="1:19" ht="12.75">
      <c r="A143" s="52">
        <v>142</v>
      </c>
      <c r="B143" s="21"/>
      <c r="E143" s="51"/>
      <c r="Q143" s="26">
        <v>24</v>
      </c>
      <c r="R143" s="36"/>
      <c r="S143" s="49"/>
    </row>
    <row r="144" spans="1:19" ht="12.75">
      <c r="A144" s="52">
        <v>143</v>
      </c>
      <c r="B144" s="21"/>
      <c r="E144" s="51"/>
      <c r="Q144" s="26">
        <v>24</v>
      </c>
      <c r="R144" s="36"/>
      <c r="S144" s="49"/>
    </row>
    <row r="145" spans="1:19" ht="12.75">
      <c r="A145" s="52">
        <v>144</v>
      </c>
      <c r="B145" s="21"/>
      <c r="E145" s="51"/>
      <c r="Q145" s="26">
        <v>24</v>
      </c>
      <c r="R145" s="36"/>
      <c r="S145" s="49"/>
    </row>
    <row r="146" spans="1:19" ht="12.75">
      <c r="A146" s="52">
        <v>145</v>
      </c>
      <c r="B146" s="21"/>
      <c r="E146" s="51"/>
      <c r="Q146" s="26">
        <v>25</v>
      </c>
      <c r="R146" s="36"/>
      <c r="S146" s="49"/>
    </row>
    <row r="147" spans="1:19" ht="12.75">
      <c r="A147" s="52">
        <v>146</v>
      </c>
      <c r="B147" s="21"/>
      <c r="E147" s="51"/>
      <c r="Q147" s="26">
        <v>25</v>
      </c>
      <c r="R147" s="36"/>
      <c r="S147" s="49"/>
    </row>
    <row r="148" spans="1:19" ht="12.75">
      <c r="A148" s="52">
        <v>147</v>
      </c>
      <c r="B148" s="21"/>
      <c r="E148" s="51"/>
      <c r="Q148" s="26">
        <v>25</v>
      </c>
      <c r="R148" s="36"/>
      <c r="S148" s="49"/>
    </row>
    <row r="149" spans="1:19" ht="12.75">
      <c r="A149" s="52">
        <v>148</v>
      </c>
      <c r="B149" s="21"/>
      <c r="E149" s="51"/>
      <c r="Q149" s="26">
        <v>25</v>
      </c>
      <c r="R149" s="36"/>
      <c r="S149" s="49"/>
    </row>
    <row r="150" spans="1:19" ht="12.75">
      <c r="A150" s="52">
        <v>149</v>
      </c>
      <c r="B150" s="21"/>
      <c r="E150" s="51"/>
      <c r="Q150" s="26">
        <v>25</v>
      </c>
      <c r="R150" s="36"/>
      <c r="S150" s="49"/>
    </row>
    <row r="151" spans="1:19" ht="12.75">
      <c r="A151" s="52">
        <v>150</v>
      </c>
      <c r="B151" s="21"/>
      <c r="E151" s="51"/>
      <c r="Q151" s="26">
        <v>25</v>
      </c>
      <c r="R151" s="36"/>
      <c r="S151" s="49"/>
    </row>
    <row r="152" spans="1:19" ht="12.75">
      <c r="A152" s="52">
        <v>151</v>
      </c>
      <c r="B152" s="21"/>
      <c r="E152" s="51"/>
      <c r="Q152" s="26">
        <v>26</v>
      </c>
      <c r="R152" s="36"/>
      <c r="S152" s="49"/>
    </row>
    <row r="153" spans="1:19" ht="12.75">
      <c r="A153" s="52">
        <v>152</v>
      </c>
      <c r="B153" s="21"/>
      <c r="E153" s="51"/>
      <c r="Q153" s="26">
        <v>26</v>
      </c>
      <c r="R153" s="36"/>
      <c r="S153" s="49"/>
    </row>
    <row r="154" spans="1:19" ht="12.75">
      <c r="A154" s="52">
        <v>153</v>
      </c>
      <c r="B154" s="21"/>
      <c r="E154" s="51"/>
      <c r="Q154" s="26">
        <v>26</v>
      </c>
      <c r="R154" s="36"/>
      <c r="S154" s="49"/>
    </row>
    <row r="155" spans="1:19" ht="12.75">
      <c r="A155" s="52">
        <v>154</v>
      </c>
      <c r="B155" s="21"/>
      <c r="E155" s="51"/>
      <c r="Q155" s="26">
        <v>26</v>
      </c>
      <c r="R155" s="36"/>
      <c r="S155" s="49"/>
    </row>
    <row r="156" spans="1:19" ht="12.75">
      <c r="A156" s="52">
        <v>155</v>
      </c>
      <c r="B156" s="21"/>
      <c r="E156" s="51"/>
      <c r="Q156" s="26">
        <v>26</v>
      </c>
      <c r="R156" s="36"/>
      <c r="S156" s="49"/>
    </row>
    <row r="157" spans="1:19" ht="12.75">
      <c r="A157" s="52">
        <v>156</v>
      </c>
      <c r="B157" s="21"/>
      <c r="E157" s="51"/>
      <c r="Q157" s="26">
        <v>26</v>
      </c>
      <c r="R157" s="36"/>
      <c r="S157" s="49"/>
    </row>
    <row r="158" spans="1:19" ht="12.75">
      <c r="A158" s="52">
        <v>157</v>
      </c>
      <c r="B158" s="21"/>
      <c r="E158" s="51"/>
      <c r="Q158" s="26">
        <v>27</v>
      </c>
      <c r="R158" s="36"/>
      <c r="S158" s="49"/>
    </row>
    <row r="159" spans="1:19" ht="12.75">
      <c r="A159" s="52">
        <v>158</v>
      </c>
      <c r="B159" s="21"/>
      <c r="E159" s="51"/>
      <c r="Q159" s="26">
        <v>27</v>
      </c>
      <c r="R159" s="36"/>
      <c r="S159" s="49"/>
    </row>
    <row r="160" spans="1:19" ht="12.75">
      <c r="A160" s="52">
        <v>159</v>
      </c>
      <c r="B160" s="21"/>
      <c r="E160" s="51"/>
      <c r="Q160" s="26">
        <v>27</v>
      </c>
      <c r="R160" s="36"/>
      <c r="S160" s="49"/>
    </row>
    <row r="161" spans="1:19" ht="12.75">
      <c r="A161" s="52">
        <v>160</v>
      </c>
      <c r="B161" s="21"/>
      <c r="E161" s="51"/>
      <c r="Q161" s="26">
        <v>27</v>
      </c>
      <c r="R161" s="36"/>
      <c r="S161" s="49"/>
    </row>
    <row r="162" spans="1:19" ht="12.75">
      <c r="A162" s="52">
        <v>161</v>
      </c>
      <c r="E162" s="51"/>
      <c r="Q162" s="26">
        <v>27</v>
      </c>
      <c r="R162" s="36"/>
      <c r="S162" s="49"/>
    </row>
    <row r="163" spans="1:19" ht="12.75">
      <c r="A163" s="52">
        <v>162</v>
      </c>
      <c r="E163" s="51"/>
      <c r="Q163" s="26">
        <v>27</v>
      </c>
      <c r="R163" s="36"/>
      <c r="S163" s="49"/>
    </row>
    <row r="164" spans="1:19" ht="12.75">
      <c r="A164" s="52">
        <v>163</v>
      </c>
      <c r="E164" s="51"/>
      <c r="Q164" s="26">
        <v>28</v>
      </c>
      <c r="R164" s="36"/>
      <c r="S164" s="49"/>
    </row>
    <row r="165" spans="1:19" ht="12.75">
      <c r="A165" s="52">
        <v>164</v>
      </c>
      <c r="E165" s="51"/>
      <c r="Q165" s="26">
        <v>28</v>
      </c>
      <c r="R165" s="36"/>
      <c r="S165" s="49"/>
    </row>
    <row r="166" spans="1:19" ht="12.75">
      <c r="A166" s="52">
        <v>165</v>
      </c>
      <c r="E166" s="51"/>
      <c r="Q166" s="26">
        <v>28</v>
      </c>
      <c r="R166" s="36"/>
      <c r="S166" s="49"/>
    </row>
    <row r="167" spans="1:19" ht="12.75">
      <c r="A167" s="52">
        <v>166</v>
      </c>
      <c r="E167" s="51"/>
      <c r="Q167" s="26">
        <v>28</v>
      </c>
      <c r="R167" s="36"/>
      <c r="S167" s="49"/>
    </row>
    <row r="168" spans="1:19" ht="12.75">
      <c r="A168" s="52">
        <v>167</v>
      </c>
      <c r="E168" s="51"/>
      <c r="Q168" s="26">
        <v>28</v>
      </c>
      <c r="R168" s="36"/>
      <c r="S168" s="49"/>
    </row>
    <row r="169" spans="1:19" ht="12.75">
      <c r="A169" s="52">
        <v>168</v>
      </c>
      <c r="E169" s="51"/>
      <c r="Q169" s="26">
        <v>28</v>
      </c>
      <c r="R169" s="36"/>
      <c r="S169" s="49"/>
    </row>
    <row r="170" spans="1:19" ht="12.75">
      <c r="A170" s="52">
        <v>169</v>
      </c>
      <c r="E170" s="51"/>
      <c r="Q170" s="26">
        <v>29</v>
      </c>
      <c r="R170" s="36"/>
      <c r="S170" s="49"/>
    </row>
    <row r="171" spans="1:19" ht="12.75">
      <c r="A171" s="52">
        <v>170</v>
      </c>
      <c r="E171" s="51"/>
      <c r="Q171" s="26">
        <v>29</v>
      </c>
      <c r="R171" s="36"/>
      <c r="S171" s="49"/>
    </row>
    <row r="172" spans="1:19" ht="12.75">
      <c r="A172" s="52">
        <v>171</v>
      </c>
      <c r="E172" s="51"/>
      <c r="Q172" s="26">
        <v>29</v>
      </c>
      <c r="R172" s="36"/>
      <c r="S172" s="49"/>
    </row>
    <row r="173" spans="1:19" ht="12.75">
      <c r="A173" s="52">
        <v>172</v>
      </c>
      <c r="E173" s="51"/>
      <c r="Q173" s="26">
        <v>29</v>
      </c>
      <c r="R173" s="36"/>
      <c r="S173" s="49"/>
    </row>
    <row r="174" spans="1:19" ht="12.75">
      <c r="A174" s="52">
        <v>173</v>
      </c>
      <c r="E174" s="51"/>
      <c r="Q174" s="26">
        <v>29</v>
      </c>
      <c r="R174" s="36"/>
      <c r="S174" s="49"/>
    </row>
    <row r="175" spans="1:19" ht="12.75">
      <c r="A175" s="52">
        <v>174</v>
      </c>
      <c r="E175" s="51"/>
      <c r="Q175" s="26">
        <v>29</v>
      </c>
      <c r="R175" s="36"/>
      <c r="S175" s="49"/>
    </row>
    <row r="176" spans="1:19" ht="12.75">
      <c r="A176" s="52">
        <v>175</v>
      </c>
      <c r="E176" s="51"/>
      <c r="Q176" s="26">
        <v>30</v>
      </c>
      <c r="R176" s="36"/>
      <c r="S176" s="49"/>
    </row>
    <row r="177" spans="1:19" ht="12.75">
      <c r="A177" s="52">
        <v>176</v>
      </c>
      <c r="E177" s="51"/>
      <c r="Q177" s="26">
        <v>30</v>
      </c>
      <c r="R177" s="36"/>
      <c r="S177" s="49"/>
    </row>
    <row r="178" spans="1:19" ht="12.75">
      <c r="A178" s="52">
        <v>177</v>
      </c>
      <c r="E178" s="51"/>
      <c r="Q178" s="26">
        <v>30</v>
      </c>
      <c r="R178" s="36"/>
      <c r="S178" s="49"/>
    </row>
    <row r="179" spans="1:19" ht="12.75">
      <c r="A179" s="52">
        <v>178</v>
      </c>
      <c r="E179" s="51"/>
      <c r="Q179" s="26">
        <v>30</v>
      </c>
      <c r="R179" s="36"/>
      <c r="S179" s="49"/>
    </row>
    <row r="180" spans="1:19" ht="12.75">
      <c r="A180" s="52">
        <v>179</v>
      </c>
      <c r="E180" s="51"/>
      <c r="Q180" s="26">
        <v>30</v>
      </c>
      <c r="R180" s="36"/>
      <c r="S180" s="49"/>
    </row>
    <row r="181" spans="1:19" ht="12.75">
      <c r="A181" s="52">
        <v>180</v>
      </c>
      <c r="E181" s="51"/>
      <c r="Q181" s="26">
        <v>30</v>
      </c>
      <c r="R181" s="36"/>
      <c r="S181" s="49"/>
    </row>
    <row r="182" spans="1:18" ht="12.75">
      <c r="A182" s="52">
        <v>181</v>
      </c>
      <c r="E182" s="51"/>
      <c r="Q182" s="26">
        <v>31</v>
      </c>
      <c r="R182" s="36"/>
    </row>
    <row r="183" spans="1:19" ht="12.75">
      <c r="A183" s="52">
        <v>182</v>
      </c>
      <c r="E183" s="51"/>
      <c r="Q183" s="26">
        <v>31</v>
      </c>
      <c r="R183" s="36"/>
      <c r="S183" s="49"/>
    </row>
    <row r="184" spans="1:19" ht="12.75">
      <c r="A184" s="52">
        <v>183</v>
      </c>
      <c r="E184" s="51"/>
      <c r="Q184" s="26">
        <v>31</v>
      </c>
      <c r="R184" s="36"/>
      <c r="S184" s="49"/>
    </row>
    <row r="185" spans="1:19" ht="12.75">
      <c r="A185" s="52">
        <v>184</v>
      </c>
      <c r="E185" s="51"/>
      <c r="Q185" s="26">
        <v>31</v>
      </c>
      <c r="R185" s="36"/>
      <c r="S185" s="49"/>
    </row>
    <row r="186" spans="1:19" ht="12.75">
      <c r="A186" s="52">
        <v>185</v>
      </c>
      <c r="E186" s="51"/>
      <c r="Q186" s="26">
        <v>31</v>
      </c>
      <c r="R186" s="36"/>
      <c r="S186" s="49"/>
    </row>
    <row r="187" spans="1:19" ht="12.75">
      <c r="A187" s="52">
        <v>186</v>
      </c>
      <c r="E187" s="51"/>
      <c r="Q187" s="26">
        <v>31</v>
      </c>
      <c r="R187" s="36"/>
      <c r="S187" s="49"/>
    </row>
    <row r="188" spans="1:19" ht="12.75">
      <c r="A188" s="52">
        <v>187</v>
      </c>
      <c r="E188" s="51"/>
      <c r="Q188" s="26">
        <v>32</v>
      </c>
      <c r="R188" s="36"/>
      <c r="S188" s="49"/>
    </row>
    <row r="189" spans="1:19" ht="12.75">
      <c r="A189" s="52">
        <v>188</v>
      </c>
      <c r="E189" s="51"/>
      <c r="Q189" s="26">
        <v>32</v>
      </c>
      <c r="R189" s="36"/>
      <c r="S189" s="49"/>
    </row>
    <row r="190" spans="1:19" ht="12.75">
      <c r="A190" s="52">
        <v>189</v>
      </c>
      <c r="E190" s="51"/>
      <c r="Q190" s="26">
        <v>32</v>
      </c>
      <c r="R190" s="36"/>
      <c r="S190" s="49"/>
    </row>
    <row r="191" spans="1:19" ht="12.75">
      <c r="A191" s="52">
        <v>190</v>
      </c>
      <c r="E191" s="51"/>
      <c r="Q191" s="26">
        <v>32</v>
      </c>
      <c r="R191" s="36"/>
      <c r="S191" s="49"/>
    </row>
    <row r="192" spans="1:19" ht="12.75">
      <c r="A192" s="52">
        <v>191</v>
      </c>
      <c r="E192" s="51"/>
      <c r="Q192" s="26">
        <v>32</v>
      </c>
      <c r="R192" s="36"/>
      <c r="S192" s="49"/>
    </row>
    <row r="193" spans="1:19" ht="12.75">
      <c r="A193" s="52">
        <v>192</v>
      </c>
      <c r="E193" s="51"/>
      <c r="Q193" s="26">
        <v>32</v>
      </c>
      <c r="R193" s="36"/>
      <c r="S193" s="49"/>
    </row>
    <row r="194" spans="1:19" ht="12.75">
      <c r="A194" s="52">
        <v>193</v>
      </c>
      <c r="E194" s="51"/>
      <c r="Q194" s="26">
        <v>33</v>
      </c>
      <c r="R194" s="36"/>
      <c r="S194" s="49"/>
    </row>
    <row r="195" spans="1:19" ht="12.75">
      <c r="A195" s="52">
        <v>194</v>
      </c>
      <c r="E195" s="51"/>
      <c r="Q195" s="26">
        <v>33</v>
      </c>
      <c r="R195" s="36"/>
      <c r="S195" s="49"/>
    </row>
    <row r="196" spans="1:19" ht="12.75">
      <c r="A196" s="52">
        <v>195</v>
      </c>
      <c r="E196" s="51"/>
      <c r="Q196" s="26">
        <v>33</v>
      </c>
      <c r="R196" s="36"/>
      <c r="S196" s="49"/>
    </row>
    <row r="197" spans="1:19" ht="12.75">
      <c r="A197" s="52">
        <v>196</v>
      </c>
      <c r="E197" s="51"/>
      <c r="Q197" s="26">
        <v>33</v>
      </c>
      <c r="R197" s="36"/>
      <c r="S197" s="49"/>
    </row>
    <row r="198" spans="1:19" ht="12.75">
      <c r="A198" s="52">
        <v>197</v>
      </c>
      <c r="E198" s="51"/>
      <c r="Q198" s="26">
        <v>33</v>
      </c>
      <c r="R198" s="36"/>
      <c r="S198" s="49"/>
    </row>
    <row r="199" spans="1:19" ht="12.75">
      <c r="A199" s="52">
        <v>198</v>
      </c>
      <c r="E199" s="51"/>
      <c r="Q199" s="26">
        <v>33</v>
      </c>
      <c r="R199" s="36"/>
      <c r="S199" s="49"/>
    </row>
    <row r="200" spans="1:19" ht="12.75">
      <c r="A200" s="52">
        <v>199</v>
      </c>
      <c r="E200" s="51"/>
      <c r="Q200" s="26">
        <v>34</v>
      </c>
      <c r="R200" s="36"/>
      <c r="S200" s="49"/>
    </row>
    <row r="201" spans="1:19" ht="12.75">
      <c r="A201" s="55">
        <v>200</v>
      </c>
      <c r="E201" s="51"/>
      <c r="Q201" s="26">
        <v>34</v>
      </c>
      <c r="R201" s="36"/>
      <c r="S201" s="49"/>
    </row>
    <row r="202" spans="1:19" ht="12.75">
      <c r="A202" s="55">
        <v>201</v>
      </c>
      <c r="E202" s="51"/>
      <c r="Q202" s="26">
        <v>34</v>
      </c>
      <c r="R202" s="36"/>
      <c r="S202" s="49"/>
    </row>
    <row r="203" spans="1:19" ht="12.75">
      <c r="A203" s="55">
        <v>202</v>
      </c>
      <c r="E203" s="51"/>
      <c r="Q203" s="26">
        <v>34</v>
      </c>
      <c r="R203" s="36"/>
      <c r="S203" s="49"/>
    </row>
    <row r="204" spans="1:19" ht="12.75">
      <c r="A204" s="55">
        <v>203</v>
      </c>
      <c r="E204" s="51"/>
      <c r="Q204" s="26">
        <v>34</v>
      </c>
      <c r="R204" s="36"/>
      <c r="S204" s="49"/>
    </row>
    <row r="205" spans="1:19" ht="12.75">
      <c r="A205" s="55">
        <v>204</v>
      </c>
      <c r="E205" s="51"/>
      <c r="Q205" s="26">
        <v>34</v>
      </c>
      <c r="R205" s="36"/>
      <c r="S205" s="49"/>
    </row>
    <row r="206" spans="1:19" ht="12.75">
      <c r="A206" s="55">
        <v>205</v>
      </c>
      <c r="E206" s="51"/>
      <c r="Q206" s="26">
        <v>35</v>
      </c>
      <c r="R206" s="36"/>
      <c r="S206" s="49"/>
    </row>
    <row r="207" spans="1:19" ht="12.75">
      <c r="A207" s="55">
        <v>206</v>
      </c>
      <c r="E207" s="51"/>
      <c r="Q207" s="26">
        <v>35</v>
      </c>
      <c r="R207" s="36"/>
      <c r="S207" s="49"/>
    </row>
    <row r="208" spans="1:19" ht="12.75">
      <c r="A208" s="55">
        <v>207</v>
      </c>
      <c r="E208" s="51"/>
      <c r="Q208" s="26">
        <v>35</v>
      </c>
      <c r="R208" s="36"/>
      <c r="S208" s="49"/>
    </row>
    <row r="209" spans="1:19" ht="12.75">
      <c r="A209" s="55">
        <v>208</v>
      </c>
      <c r="E209" s="51"/>
      <c r="Q209" s="26">
        <v>35</v>
      </c>
      <c r="R209" s="36"/>
      <c r="S209" s="49"/>
    </row>
    <row r="210" spans="1:19" ht="12.75">
      <c r="A210" s="55">
        <v>209</v>
      </c>
      <c r="E210" s="51"/>
      <c r="Q210" s="26">
        <v>35</v>
      </c>
      <c r="R210" s="36"/>
      <c r="S210" s="49"/>
    </row>
    <row r="211" spans="1:19" ht="12.75">
      <c r="A211" s="55">
        <v>210</v>
      </c>
      <c r="E211" s="51"/>
      <c r="Q211" s="26">
        <v>35</v>
      </c>
      <c r="R211" s="36"/>
      <c r="S211" s="49"/>
    </row>
    <row r="212" spans="17:18" ht="12.75">
      <c r="Q212" s="36"/>
      <c r="R212" s="36"/>
    </row>
    <row r="213" spans="17:18" ht="12.75">
      <c r="Q213" s="36"/>
      <c r="R213" s="36"/>
    </row>
    <row r="214" spans="17:18" ht="12.75">
      <c r="Q214" s="36"/>
      <c r="R214" s="36"/>
    </row>
    <row r="215" spans="17:18" ht="12.75">
      <c r="Q215" s="36"/>
      <c r="R215" s="36"/>
    </row>
    <row r="216" spans="17:18" ht="12.75">
      <c r="Q216" s="36"/>
      <c r="R216" s="36"/>
    </row>
    <row r="217" spans="17:18" ht="12.75">
      <c r="Q217" s="36"/>
      <c r="R217" s="36"/>
    </row>
  </sheetData>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6"/>
  <sheetViews>
    <sheetView workbookViewId="0" topLeftCell="A1"/>
  </sheetViews>
  <sheetFormatPr defaultColWidth="9.140625" defaultRowHeight="12.75"/>
  <cols>
    <col min="1" max="1" width="6.57421875" style="35" bestFit="1" customWidth="1"/>
    <col min="2" max="2" width="5.28125" style="0" bestFit="1" customWidth="1"/>
    <col min="3" max="3" width="20.8515625" style="0" bestFit="1" customWidth="1"/>
    <col min="4" max="4" width="1.57421875" style="0" bestFit="1" customWidth="1"/>
    <col min="5" max="5" width="23.421875" style="36" bestFit="1" customWidth="1"/>
    <col min="6" max="6" width="9.140625" style="37" customWidth="1"/>
    <col min="7" max="7" width="4.00390625" style="36" bestFit="1" customWidth="1"/>
    <col min="8" max="8" width="9.140625" style="36" customWidth="1"/>
  </cols>
  <sheetData>
    <row r="1" spans="1:7" ht="12.75">
      <c r="A1" s="4" t="s">
        <v>57</v>
      </c>
      <c r="B1" s="4" t="s">
        <v>44</v>
      </c>
      <c r="C1" s="4" t="s">
        <v>17</v>
      </c>
      <c r="F1" s="47" t="s">
        <v>66</v>
      </c>
      <c r="G1" s="46" t="s">
        <v>65</v>
      </c>
    </row>
    <row r="2" spans="1:7" ht="12.75">
      <c r="A2" s="38">
        <f aca="true" t="shared" si="0" ref="A2:A33">IF(LEN((ROW()+1)/3)&gt;4,"",(ROW()+1)/3)</f>
        <v>1</v>
      </c>
      <c r="B2" s="38">
        <f aca="true" t="shared" si="1" ref="B2:B65">ROW()-1</f>
        <v>1</v>
      </c>
      <c r="C2" s="38" t="str">
        <f ca="1">OFFSET('h-lot'!A$1,ROUNDDOWN((ROW()-2)/3,0)*6,0)</f>
        <v/>
      </c>
      <c r="D2" s="38" t="s">
        <v>43</v>
      </c>
      <c r="E2" s="38" t="str">
        <f ca="1">OFFSET('h-lot'!A$6,ROUNDDOWN((ROW()-2)/3,0)*6,0)</f>
        <v/>
      </c>
      <c r="F2" s="48" t="str">
        <f>IF(G2=1,"1-0",IF(G2=3,"½-½",IF(G2=2,"0-1","")))</f>
        <v/>
      </c>
      <c r="G2" s="57"/>
    </row>
    <row r="3" spans="1:11" ht="12.75">
      <c r="A3" s="35" t="str">
        <f t="shared" si="0"/>
        <v/>
      </c>
      <c r="B3" s="36">
        <f t="shared" si="1"/>
        <v>2</v>
      </c>
      <c r="C3" t="str">
        <f ca="1">OFFSET('h-lot'!A$2,ROUNDDOWN((ROW()-2)/3,0)*6,0)</f>
        <v/>
      </c>
      <c r="D3" t="s">
        <v>43</v>
      </c>
      <c r="E3" s="36" t="str">
        <f ca="1">OFFSET('h-lot'!A$5,ROUNDDOWN((ROW()-2)/3,0)*6,0)</f>
        <v/>
      </c>
      <c r="F3" s="48" t="str">
        <f aca="true" t="shared" si="2" ref="F3:F66">IF(G3=1,"1-0",IF(G3=3,"½-½",IF(G3=2,"0-1","")))</f>
        <v/>
      </c>
      <c r="G3" s="57"/>
      <c r="I3" s="49"/>
      <c r="J3" s="49"/>
      <c r="K3" s="49"/>
    </row>
    <row r="4" spans="1:11" ht="12.75">
      <c r="A4" s="58" t="str">
        <f t="shared" si="0"/>
        <v/>
      </c>
      <c r="B4" s="58">
        <f t="shared" si="1"/>
        <v>3</v>
      </c>
      <c r="C4" s="58" t="str">
        <f ca="1">OFFSET('h-lot'!A$3,ROUNDDOWN((ROW()-2)/3,0)*6,0)</f>
        <v/>
      </c>
      <c r="D4" s="58" t="s">
        <v>43</v>
      </c>
      <c r="E4" s="58" t="str">
        <f ca="1">OFFSET('h-lot'!A$4,ROUNDDOWN((ROW()-2)/3,0)*6,0)</f>
        <v/>
      </c>
      <c r="F4" s="48" t="str">
        <f t="shared" si="2"/>
        <v/>
      </c>
      <c r="G4" s="57"/>
      <c r="I4" s="49"/>
      <c r="J4" s="49"/>
      <c r="K4" s="49"/>
    </row>
    <row r="5" spans="1:11" ht="12.75">
      <c r="A5" s="38">
        <f t="shared" si="0"/>
        <v>2</v>
      </c>
      <c r="B5" s="38">
        <f t="shared" si="1"/>
        <v>4</v>
      </c>
      <c r="C5" s="38" t="str">
        <f ca="1">OFFSET('h-lot'!A$1,ROUNDDOWN((ROW()-2)/3,0)*6,0)</f>
        <v/>
      </c>
      <c r="D5" s="38" t="s">
        <v>43</v>
      </c>
      <c r="E5" s="38" t="str">
        <f ca="1">OFFSET('h-lot'!A$6,ROUNDDOWN((ROW()-2)/3,0)*6,0)</f>
        <v/>
      </c>
      <c r="F5" s="48" t="str">
        <f t="shared" si="2"/>
        <v/>
      </c>
      <c r="G5" s="57"/>
      <c r="I5" s="49"/>
      <c r="J5" s="49"/>
      <c r="K5" s="49"/>
    </row>
    <row r="6" spans="1:11" ht="12.75">
      <c r="A6" s="49" t="str">
        <f t="shared" si="0"/>
        <v/>
      </c>
      <c r="B6" s="36">
        <f t="shared" si="1"/>
        <v>5</v>
      </c>
      <c r="C6" s="49" t="str">
        <f ca="1">OFFSET('h-lot'!A$2,ROUNDDOWN((ROW()-2)/3,0)*6,0)</f>
        <v/>
      </c>
      <c r="D6" s="49" t="s">
        <v>43</v>
      </c>
      <c r="E6" s="36" t="str">
        <f ca="1">OFFSET('h-lot'!A$5,ROUNDDOWN((ROW()-2)/3,0)*6,0)</f>
        <v/>
      </c>
      <c r="F6" s="48" t="str">
        <f t="shared" si="2"/>
        <v/>
      </c>
      <c r="G6" s="57"/>
      <c r="I6" s="49"/>
      <c r="J6" s="49"/>
      <c r="K6" s="49"/>
    </row>
    <row r="7" spans="1:11" ht="12.75">
      <c r="A7" s="58" t="str">
        <f t="shared" si="0"/>
        <v/>
      </c>
      <c r="B7" s="58">
        <f t="shared" si="1"/>
        <v>6</v>
      </c>
      <c r="C7" s="58" t="str">
        <f ca="1">OFFSET('h-lot'!A$3,ROUNDDOWN((ROW()-2)/3,0)*6,0)</f>
        <v/>
      </c>
      <c r="D7" s="58" t="s">
        <v>43</v>
      </c>
      <c r="E7" s="58" t="str">
        <f ca="1">OFFSET('h-lot'!A$4,ROUNDDOWN((ROW()-2)/3,0)*6,0)</f>
        <v/>
      </c>
      <c r="F7" s="48" t="str">
        <f t="shared" si="2"/>
        <v/>
      </c>
      <c r="G7" s="57"/>
      <c r="I7" s="49"/>
      <c r="J7" s="49"/>
      <c r="K7" s="49"/>
    </row>
    <row r="8" spans="1:11" ht="12.75">
      <c r="A8" s="38">
        <f t="shared" si="0"/>
        <v>3</v>
      </c>
      <c r="B8" s="38">
        <f t="shared" si="1"/>
        <v>7</v>
      </c>
      <c r="C8" s="38" t="str">
        <f ca="1">OFFSET('h-lot'!A$1,ROUNDDOWN((ROW()-2)/3,0)*6,0)</f>
        <v/>
      </c>
      <c r="D8" s="38" t="s">
        <v>43</v>
      </c>
      <c r="E8" s="38" t="str">
        <f ca="1">OFFSET('h-lot'!A$6,ROUNDDOWN((ROW()-2)/3,0)*6,0)</f>
        <v/>
      </c>
      <c r="F8" s="48" t="str">
        <f t="shared" si="2"/>
        <v/>
      </c>
      <c r="G8" s="57"/>
      <c r="I8" s="49"/>
      <c r="J8" s="49"/>
      <c r="K8" s="49"/>
    </row>
    <row r="9" spans="1:11" ht="12.75">
      <c r="A9" s="49" t="str">
        <f t="shared" si="0"/>
        <v/>
      </c>
      <c r="B9" s="36">
        <f t="shared" si="1"/>
        <v>8</v>
      </c>
      <c r="C9" s="49" t="str">
        <f ca="1">OFFSET('h-lot'!A$2,ROUNDDOWN((ROW()-2)/3,0)*6,0)</f>
        <v/>
      </c>
      <c r="D9" s="49" t="s">
        <v>43</v>
      </c>
      <c r="E9" s="36" t="str">
        <f ca="1">OFFSET('h-lot'!A$5,ROUNDDOWN((ROW()-2)/3,0)*6,0)</f>
        <v/>
      </c>
      <c r="F9" s="48" t="str">
        <f t="shared" si="2"/>
        <v/>
      </c>
      <c r="G9" s="57"/>
      <c r="I9" s="49"/>
      <c r="J9" s="49"/>
      <c r="K9" s="49"/>
    </row>
    <row r="10" spans="1:11" ht="12.75">
      <c r="A10" s="58" t="str">
        <f t="shared" si="0"/>
        <v/>
      </c>
      <c r="B10" s="58">
        <f t="shared" si="1"/>
        <v>9</v>
      </c>
      <c r="C10" s="58" t="str">
        <f ca="1">OFFSET('h-lot'!A$3,ROUNDDOWN((ROW()-2)/3,0)*6,0)</f>
        <v/>
      </c>
      <c r="D10" s="58" t="s">
        <v>43</v>
      </c>
      <c r="E10" s="58" t="str">
        <f ca="1">OFFSET('h-lot'!A$4,ROUNDDOWN((ROW()-2)/3,0)*6,0)</f>
        <v/>
      </c>
      <c r="F10" s="48" t="str">
        <f t="shared" si="2"/>
        <v/>
      </c>
      <c r="G10" s="57"/>
      <c r="I10" s="49"/>
      <c r="J10" s="49"/>
      <c r="K10" s="49"/>
    </row>
    <row r="11" spans="1:11" ht="12.75">
      <c r="A11" s="38">
        <f t="shared" si="0"/>
        <v>4</v>
      </c>
      <c r="B11" s="38">
        <f t="shared" si="1"/>
        <v>10</v>
      </c>
      <c r="C11" s="38" t="str">
        <f ca="1">OFFSET('h-lot'!A$1,ROUNDDOWN((ROW()-2)/3,0)*6,0)</f>
        <v/>
      </c>
      <c r="D11" s="38" t="s">
        <v>43</v>
      </c>
      <c r="E11" s="38" t="str">
        <f ca="1">OFFSET('h-lot'!A$6,ROUNDDOWN((ROW()-2)/3,0)*6,0)</f>
        <v/>
      </c>
      <c r="F11" s="48" t="str">
        <f t="shared" si="2"/>
        <v/>
      </c>
      <c r="G11" s="57"/>
      <c r="I11" s="49"/>
      <c r="J11" s="49"/>
      <c r="K11" s="49"/>
    </row>
    <row r="12" spans="1:11" ht="12.75">
      <c r="A12" s="49" t="str">
        <f t="shared" si="0"/>
        <v/>
      </c>
      <c r="B12" s="36">
        <f t="shared" si="1"/>
        <v>11</v>
      </c>
      <c r="C12" s="49" t="str">
        <f ca="1">OFFSET('h-lot'!A$2,ROUNDDOWN((ROW()-2)/3,0)*6,0)</f>
        <v/>
      </c>
      <c r="D12" s="49" t="s">
        <v>43</v>
      </c>
      <c r="E12" s="36" t="str">
        <f ca="1">OFFSET('h-lot'!A$5,ROUNDDOWN((ROW()-2)/3,0)*6,0)</f>
        <v/>
      </c>
      <c r="F12" s="48" t="str">
        <f t="shared" si="2"/>
        <v/>
      </c>
      <c r="G12" s="57"/>
      <c r="I12" s="49"/>
      <c r="J12" s="49"/>
      <c r="K12" s="49"/>
    </row>
    <row r="13" spans="1:11" ht="12.75">
      <c r="A13" s="58" t="str">
        <f t="shared" si="0"/>
        <v/>
      </c>
      <c r="B13" s="58">
        <f t="shared" si="1"/>
        <v>12</v>
      </c>
      <c r="C13" s="58" t="str">
        <f ca="1">OFFSET('h-lot'!A$3,ROUNDDOWN((ROW()-2)/3,0)*6,0)</f>
        <v/>
      </c>
      <c r="D13" s="58" t="s">
        <v>43</v>
      </c>
      <c r="E13" s="58" t="str">
        <f ca="1">OFFSET('h-lot'!A$4,ROUNDDOWN((ROW()-2)/3,0)*6,0)</f>
        <v/>
      </c>
      <c r="F13" s="48" t="str">
        <f t="shared" si="2"/>
        <v/>
      </c>
      <c r="G13" s="57"/>
      <c r="I13" s="49"/>
      <c r="J13" s="49"/>
      <c r="K13" s="49"/>
    </row>
    <row r="14" spans="1:11" ht="12.75">
      <c r="A14" s="38">
        <f t="shared" si="0"/>
        <v>5</v>
      </c>
      <c r="B14" s="38">
        <f t="shared" si="1"/>
        <v>13</v>
      </c>
      <c r="C14" s="38" t="str">
        <f ca="1">OFFSET('h-lot'!A$1,ROUNDDOWN((ROW()-2)/3,0)*6,0)</f>
        <v/>
      </c>
      <c r="D14" s="38" t="s">
        <v>43</v>
      </c>
      <c r="E14" s="38" t="str">
        <f ca="1">OFFSET('h-lot'!A$6,ROUNDDOWN((ROW()-2)/3,0)*6,0)</f>
        <v/>
      </c>
      <c r="F14" s="48" t="str">
        <f t="shared" si="2"/>
        <v/>
      </c>
      <c r="G14" s="57"/>
      <c r="I14" s="49"/>
      <c r="J14" s="49"/>
      <c r="K14" s="49"/>
    </row>
    <row r="15" spans="1:11" ht="12.75">
      <c r="A15" s="49" t="str">
        <f t="shared" si="0"/>
        <v/>
      </c>
      <c r="B15" s="36">
        <f t="shared" si="1"/>
        <v>14</v>
      </c>
      <c r="C15" s="49" t="str">
        <f ca="1">OFFSET('h-lot'!A$2,ROUNDDOWN((ROW()-2)/3,0)*6,0)</f>
        <v/>
      </c>
      <c r="D15" s="49" t="s">
        <v>43</v>
      </c>
      <c r="E15" s="36" t="str">
        <f ca="1">OFFSET('h-lot'!A$5,ROUNDDOWN((ROW()-2)/3,0)*6,0)</f>
        <v/>
      </c>
      <c r="F15" s="48" t="str">
        <f t="shared" si="2"/>
        <v/>
      </c>
      <c r="G15" s="57"/>
      <c r="I15" s="49"/>
      <c r="J15" s="49"/>
      <c r="K15" s="49"/>
    </row>
    <row r="16" spans="1:11" ht="12.75">
      <c r="A16" s="58" t="str">
        <f t="shared" si="0"/>
        <v/>
      </c>
      <c r="B16" s="58">
        <f t="shared" si="1"/>
        <v>15</v>
      </c>
      <c r="C16" s="58" t="str">
        <f ca="1">OFFSET('h-lot'!A$3,ROUNDDOWN((ROW()-2)/3,0)*6,0)</f>
        <v/>
      </c>
      <c r="D16" s="58" t="s">
        <v>43</v>
      </c>
      <c r="E16" s="58" t="str">
        <f ca="1">OFFSET('h-lot'!A$4,ROUNDDOWN((ROW()-2)/3,0)*6,0)</f>
        <v/>
      </c>
      <c r="F16" s="48" t="str">
        <f t="shared" si="2"/>
        <v/>
      </c>
      <c r="G16" s="57"/>
      <c r="I16" s="49"/>
      <c r="J16" s="49"/>
      <c r="K16" s="49"/>
    </row>
    <row r="17" spans="1:11" ht="12.75">
      <c r="A17" s="38">
        <f t="shared" si="0"/>
        <v>6</v>
      </c>
      <c r="B17" s="38">
        <f t="shared" si="1"/>
        <v>16</v>
      </c>
      <c r="C17" s="38" t="str">
        <f ca="1">OFFSET('h-lot'!A$1,ROUNDDOWN((ROW()-2)/3,0)*6,0)</f>
        <v/>
      </c>
      <c r="D17" s="38" t="s">
        <v>43</v>
      </c>
      <c r="E17" s="38" t="str">
        <f ca="1">OFFSET('h-lot'!A$6,ROUNDDOWN((ROW()-2)/3,0)*6,0)</f>
        <v/>
      </c>
      <c r="F17" s="48" t="str">
        <f t="shared" si="2"/>
        <v/>
      </c>
      <c r="G17" s="57"/>
      <c r="I17" s="49"/>
      <c r="J17" s="49"/>
      <c r="K17" s="49"/>
    </row>
    <row r="18" spans="1:11" ht="12.75">
      <c r="A18" s="49" t="str">
        <f t="shared" si="0"/>
        <v/>
      </c>
      <c r="B18" s="36">
        <f t="shared" si="1"/>
        <v>17</v>
      </c>
      <c r="C18" s="49" t="str">
        <f ca="1">OFFSET('h-lot'!A$2,ROUNDDOWN((ROW()-2)/3,0)*6,0)</f>
        <v/>
      </c>
      <c r="D18" s="49" t="s">
        <v>43</v>
      </c>
      <c r="E18" s="36" t="str">
        <f ca="1">OFFSET('h-lot'!A$5,ROUNDDOWN((ROW()-2)/3,0)*6,0)</f>
        <v/>
      </c>
      <c r="F18" s="48" t="str">
        <f t="shared" si="2"/>
        <v/>
      </c>
      <c r="G18" s="57"/>
      <c r="I18" s="49"/>
      <c r="J18" s="49"/>
      <c r="K18" s="49"/>
    </row>
    <row r="19" spans="1:11" ht="12.75">
      <c r="A19" s="58" t="str">
        <f t="shared" si="0"/>
        <v/>
      </c>
      <c r="B19" s="58">
        <f t="shared" si="1"/>
        <v>18</v>
      </c>
      <c r="C19" s="58" t="str">
        <f ca="1">OFFSET('h-lot'!A$3,ROUNDDOWN((ROW()-2)/3,0)*6,0)</f>
        <v/>
      </c>
      <c r="D19" s="58" t="s">
        <v>43</v>
      </c>
      <c r="E19" s="58" t="str">
        <f ca="1">OFFSET('h-lot'!A$4,ROUNDDOWN((ROW()-2)/3,0)*6,0)</f>
        <v/>
      </c>
      <c r="F19" s="48" t="str">
        <f t="shared" si="2"/>
        <v/>
      </c>
      <c r="G19" s="57"/>
      <c r="I19" s="49"/>
      <c r="J19" s="49"/>
      <c r="K19" s="49"/>
    </row>
    <row r="20" spans="1:11" ht="12.75">
      <c r="A20" s="38">
        <f t="shared" si="0"/>
        <v>7</v>
      </c>
      <c r="B20" s="38">
        <f t="shared" si="1"/>
        <v>19</v>
      </c>
      <c r="C20" s="38" t="str">
        <f ca="1">OFFSET('h-lot'!A$1,ROUNDDOWN((ROW()-2)/3,0)*6,0)</f>
        <v/>
      </c>
      <c r="D20" s="38" t="s">
        <v>43</v>
      </c>
      <c r="E20" s="38" t="str">
        <f ca="1">OFFSET('h-lot'!A$6,ROUNDDOWN((ROW()-2)/3,0)*6,0)</f>
        <v/>
      </c>
      <c r="F20" s="48" t="str">
        <f t="shared" si="2"/>
        <v/>
      </c>
      <c r="G20" s="57"/>
      <c r="I20" s="49"/>
      <c r="J20" s="49"/>
      <c r="K20" s="49"/>
    </row>
    <row r="21" spans="1:11" ht="12.75">
      <c r="A21" s="49" t="str">
        <f t="shared" si="0"/>
        <v/>
      </c>
      <c r="B21" s="36">
        <f t="shared" si="1"/>
        <v>20</v>
      </c>
      <c r="C21" s="49" t="str">
        <f ca="1">OFFSET('h-lot'!A$2,ROUNDDOWN((ROW()-2)/3,0)*6,0)</f>
        <v/>
      </c>
      <c r="D21" s="49" t="s">
        <v>43</v>
      </c>
      <c r="E21" s="36" t="str">
        <f ca="1">OFFSET('h-lot'!A$5,ROUNDDOWN((ROW()-2)/3,0)*6,0)</f>
        <v/>
      </c>
      <c r="F21" s="48" t="str">
        <f t="shared" si="2"/>
        <v/>
      </c>
      <c r="G21" s="57"/>
      <c r="I21" s="49"/>
      <c r="J21" s="49"/>
      <c r="K21" s="49"/>
    </row>
    <row r="22" spans="1:11" ht="12.75">
      <c r="A22" s="58" t="str">
        <f t="shared" si="0"/>
        <v/>
      </c>
      <c r="B22" s="58">
        <f t="shared" si="1"/>
        <v>21</v>
      </c>
      <c r="C22" s="58" t="str">
        <f ca="1">OFFSET('h-lot'!A$3,ROUNDDOWN((ROW()-2)/3,0)*6,0)</f>
        <v/>
      </c>
      <c r="D22" s="58" t="s">
        <v>43</v>
      </c>
      <c r="E22" s="58" t="str">
        <f ca="1">OFFSET('h-lot'!A$4,ROUNDDOWN((ROW()-2)/3,0)*6,0)</f>
        <v/>
      </c>
      <c r="F22" s="48" t="str">
        <f t="shared" si="2"/>
        <v/>
      </c>
      <c r="G22" s="57"/>
      <c r="I22" s="49"/>
      <c r="J22" s="49"/>
      <c r="K22" s="49"/>
    </row>
    <row r="23" spans="1:11" ht="12.75">
      <c r="A23" s="38">
        <f t="shared" si="0"/>
        <v>8</v>
      </c>
      <c r="B23" s="38">
        <f t="shared" si="1"/>
        <v>22</v>
      </c>
      <c r="C23" s="38" t="str">
        <f ca="1">OFFSET('h-lot'!A$1,ROUNDDOWN((ROW()-2)/3,0)*6,0)</f>
        <v/>
      </c>
      <c r="D23" s="38" t="s">
        <v>43</v>
      </c>
      <c r="E23" s="38" t="str">
        <f ca="1">OFFSET('h-lot'!A$6,ROUNDDOWN((ROW()-2)/3,0)*6,0)</f>
        <v/>
      </c>
      <c r="F23" s="48" t="str">
        <f t="shared" si="2"/>
        <v/>
      </c>
      <c r="G23" s="57"/>
      <c r="I23" s="49"/>
      <c r="J23" s="49"/>
      <c r="K23" s="49"/>
    </row>
    <row r="24" spans="1:11" ht="12.75">
      <c r="A24" s="49" t="str">
        <f t="shared" si="0"/>
        <v/>
      </c>
      <c r="B24" s="36">
        <f t="shared" si="1"/>
        <v>23</v>
      </c>
      <c r="C24" s="49" t="str">
        <f ca="1">OFFSET('h-lot'!A$2,ROUNDDOWN((ROW()-2)/3,0)*6,0)</f>
        <v/>
      </c>
      <c r="D24" s="49" t="s">
        <v>43</v>
      </c>
      <c r="E24" s="36" t="str">
        <f ca="1">OFFSET('h-lot'!A$5,ROUNDDOWN((ROW()-2)/3,0)*6,0)</f>
        <v/>
      </c>
      <c r="F24" s="48" t="str">
        <f t="shared" si="2"/>
        <v/>
      </c>
      <c r="G24" s="57"/>
      <c r="I24" s="49"/>
      <c r="J24" s="49"/>
      <c r="K24" s="49"/>
    </row>
    <row r="25" spans="1:11" ht="12.75">
      <c r="A25" s="58" t="str">
        <f t="shared" si="0"/>
        <v/>
      </c>
      <c r="B25" s="58">
        <f t="shared" si="1"/>
        <v>24</v>
      </c>
      <c r="C25" s="58" t="str">
        <f ca="1">OFFSET('h-lot'!A$3,ROUNDDOWN((ROW()-2)/3,0)*6,0)</f>
        <v/>
      </c>
      <c r="D25" s="58" t="s">
        <v>43</v>
      </c>
      <c r="E25" s="58" t="str">
        <f ca="1">OFFSET('h-lot'!A$4,ROUNDDOWN((ROW()-2)/3,0)*6,0)</f>
        <v/>
      </c>
      <c r="F25" s="48" t="str">
        <f t="shared" si="2"/>
        <v/>
      </c>
      <c r="G25" s="57"/>
      <c r="I25" s="49"/>
      <c r="J25" s="49"/>
      <c r="K25" s="49"/>
    </row>
    <row r="26" spans="1:11" ht="12.75">
      <c r="A26" s="38">
        <f t="shared" si="0"/>
        <v>9</v>
      </c>
      <c r="B26" s="38">
        <f t="shared" si="1"/>
        <v>25</v>
      </c>
      <c r="C26" s="38" t="str">
        <f ca="1">OFFSET('h-lot'!A$1,ROUNDDOWN((ROW()-2)/3,0)*6,0)</f>
        <v/>
      </c>
      <c r="D26" s="38" t="s">
        <v>43</v>
      </c>
      <c r="E26" s="38" t="str">
        <f ca="1">OFFSET('h-lot'!A$6,ROUNDDOWN((ROW()-2)/3,0)*6,0)</f>
        <v/>
      </c>
      <c r="F26" s="48" t="str">
        <f t="shared" si="2"/>
        <v/>
      </c>
      <c r="G26" s="57"/>
      <c r="I26" s="49"/>
      <c r="J26" s="49"/>
      <c r="K26" s="49"/>
    </row>
    <row r="27" spans="1:11" ht="12.75">
      <c r="A27" s="49" t="str">
        <f t="shared" si="0"/>
        <v/>
      </c>
      <c r="B27" s="36">
        <f t="shared" si="1"/>
        <v>26</v>
      </c>
      <c r="C27" s="49" t="str">
        <f ca="1">OFFSET('h-lot'!A$2,ROUNDDOWN((ROW()-2)/3,0)*6,0)</f>
        <v/>
      </c>
      <c r="D27" s="49" t="s">
        <v>43</v>
      </c>
      <c r="E27" s="36" t="str">
        <f ca="1">OFFSET('h-lot'!A$5,ROUNDDOWN((ROW()-2)/3,0)*6,0)</f>
        <v/>
      </c>
      <c r="F27" s="48" t="str">
        <f t="shared" si="2"/>
        <v/>
      </c>
      <c r="G27" s="57"/>
      <c r="I27" s="49"/>
      <c r="J27" s="49"/>
      <c r="K27" s="49"/>
    </row>
    <row r="28" spans="1:11" ht="12.75">
      <c r="A28" s="58" t="str">
        <f t="shared" si="0"/>
        <v/>
      </c>
      <c r="B28" s="58">
        <f t="shared" si="1"/>
        <v>27</v>
      </c>
      <c r="C28" s="58" t="str">
        <f ca="1">OFFSET('h-lot'!A$3,ROUNDDOWN((ROW()-2)/3,0)*6,0)</f>
        <v/>
      </c>
      <c r="D28" s="58" t="s">
        <v>43</v>
      </c>
      <c r="E28" s="58" t="str">
        <f ca="1">OFFSET('h-lot'!A$4,ROUNDDOWN((ROW()-2)/3,0)*6,0)</f>
        <v/>
      </c>
      <c r="F28" s="48" t="str">
        <f t="shared" si="2"/>
        <v/>
      </c>
      <c r="G28" s="57"/>
      <c r="I28" s="49"/>
      <c r="J28" s="49"/>
      <c r="K28" s="49"/>
    </row>
    <row r="29" spans="1:11" ht="12.75">
      <c r="A29" s="38">
        <f t="shared" si="0"/>
        <v>10</v>
      </c>
      <c r="B29" s="38">
        <f t="shared" si="1"/>
        <v>28</v>
      </c>
      <c r="C29" s="38" t="str">
        <f ca="1">OFFSET('h-lot'!A$1,ROUNDDOWN((ROW()-2)/3,0)*6,0)</f>
        <v/>
      </c>
      <c r="D29" s="38" t="s">
        <v>43</v>
      </c>
      <c r="E29" s="38" t="str">
        <f ca="1">OFFSET('h-lot'!A$6,ROUNDDOWN((ROW()-2)/3,0)*6,0)</f>
        <v/>
      </c>
      <c r="F29" s="48" t="str">
        <f t="shared" si="2"/>
        <v/>
      </c>
      <c r="G29" s="57"/>
      <c r="I29" s="49"/>
      <c r="J29" s="49"/>
      <c r="K29" s="49"/>
    </row>
    <row r="30" spans="1:11" ht="12.75">
      <c r="A30" s="49" t="str">
        <f t="shared" si="0"/>
        <v/>
      </c>
      <c r="B30" s="36">
        <f t="shared" si="1"/>
        <v>29</v>
      </c>
      <c r="C30" s="49" t="str">
        <f ca="1">OFFSET('h-lot'!A$2,ROUNDDOWN((ROW()-2)/3,0)*6,0)</f>
        <v/>
      </c>
      <c r="D30" s="49" t="s">
        <v>43</v>
      </c>
      <c r="E30" s="36" t="str">
        <f ca="1">OFFSET('h-lot'!A$5,ROUNDDOWN((ROW()-2)/3,0)*6,0)</f>
        <v/>
      </c>
      <c r="F30" s="48" t="str">
        <f t="shared" si="2"/>
        <v/>
      </c>
      <c r="G30" s="57"/>
      <c r="I30" s="49"/>
      <c r="J30" s="49"/>
      <c r="K30" s="49"/>
    </row>
    <row r="31" spans="1:11" ht="12.75">
      <c r="A31" s="58" t="str">
        <f t="shared" si="0"/>
        <v/>
      </c>
      <c r="B31" s="58">
        <f t="shared" si="1"/>
        <v>30</v>
      </c>
      <c r="C31" s="58" t="str">
        <f ca="1">OFFSET('h-lot'!A$3,ROUNDDOWN((ROW()-2)/3,0)*6,0)</f>
        <v/>
      </c>
      <c r="D31" s="58" t="s">
        <v>43</v>
      </c>
      <c r="E31" s="58" t="str">
        <f ca="1">OFFSET('h-lot'!A$4,ROUNDDOWN((ROW()-2)/3,0)*6,0)</f>
        <v/>
      </c>
      <c r="F31" s="48" t="str">
        <f t="shared" si="2"/>
        <v/>
      </c>
      <c r="G31" s="57"/>
      <c r="I31" s="49"/>
      <c r="J31" s="49"/>
      <c r="K31" s="49"/>
    </row>
    <row r="32" spans="1:11" ht="12.75">
      <c r="A32" s="38">
        <f t="shared" si="0"/>
        <v>11</v>
      </c>
      <c r="B32" s="38">
        <f t="shared" si="1"/>
        <v>31</v>
      </c>
      <c r="C32" s="38" t="str">
        <f ca="1">OFFSET('h-lot'!A$1,ROUNDDOWN((ROW()-2)/3,0)*6,0)</f>
        <v/>
      </c>
      <c r="D32" s="38" t="s">
        <v>43</v>
      </c>
      <c r="E32" s="38" t="str">
        <f ca="1">OFFSET('h-lot'!A$6,ROUNDDOWN((ROW()-2)/3,0)*6,0)</f>
        <v/>
      </c>
      <c r="F32" s="48" t="str">
        <f t="shared" si="2"/>
        <v/>
      </c>
      <c r="G32" s="57"/>
      <c r="I32" s="49"/>
      <c r="J32" s="49"/>
      <c r="K32" s="49"/>
    </row>
    <row r="33" spans="1:11" ht="12.75">
      <c r="A33" s="49" t="str">
        <f t="shared" si="0"/>
        <v/>
      </c>
      <c r="B33" s="36">
        <f t="shared" si="1"/>
        <v>32</v>
      </c>
      <c r="C33" s="49" t="str">
        <f ca="1">OFFSET('h-lot'!A$2,ROUNDDOWN((ROW()-2)/3,0)*6,0)</f>
        <v/>
      </c>
      <c r="D33" s="49" t="s">
        <v>43</v>
      </c>
      <c r="E33" s="36" t="str">
        <f ca="1">OFFSET('h-lot'!A$5,ROUNDDOWN((ROW()-2)/3,0)*6,0)</f>
        <v/>
      </c>
      <c r="F33" s="48" t="str">
        <f t="shared" si="2"/>
        <v/>
      </c>
      <c r="G33" s="57"/>
      <c r="I33" s="49"/>
      <c r="J33" s="49"/>
      <c r="K33" s="49"/>
    </row>
    <row r="34" spans="1:11" ht="12.75">
      <c r="A34" s="58" t="str">
        <f aca="true" t="shared" si="3" ref="A34:A65">IF(LEN((ROW()+1)/3)&gt;4,"",(ROW()+1)/3)</f>
        <v/>
      </c>
      <c r="B34" s="58">
        <f t="shared" si="1"/>
        <v>33</v>
      </c>
      <c r="C34" s="58" t="str">
        <f ca="1">OFFSET('h-lot'!A$3,ROUNDDOWN((ROW()-2)/3,0)*6,0)</f>
        <v/>
      </c>
      <c r="D34" s="58" t="s">
        <v>43</v>
      </c>
      <c r="E34" s="58" t="str">
        <f ca="1">OFFSET('h-lot'!A$4,ROUNDDOWN((ROW()-2)/3,0)*6,0)</f>
        <v/>
      </c>
      <c r="F34" s="48" t="str">
        <f t="shared" si="2"/>
        <v/>
      </c>
      <c r="G34" s="57"/>
      <c r="I34" s="49"/>
      <c r="J34" s="49"/>
      <c r="K34" s="49"/>
    </row>
    <row r="35" spans="1:11" ht="12.75">
      <c r="A35" s="38">
        <f t="shared" si="3"/>
        <v>12</v>
      </c>
      <c r="B35" s="38">
        <f t="shared" si="1"/>
        <v>34</v>
      </c>
      <c r="C35" s="38" t="str">
        <f ca="1">OFFSET('h-lot'!A$1,ROUNDDOWN((ROW()-2)/3,0)*6,0)</f>
        <v/>
      </c>
      <c r="D35" s="38" t="s">
        <v>43</v>
      </c>
      <c r="E35" s="38" t="str">
        <f ca="1">OFFSET('h-lot'!A$6,ROUNDDOWN((ROW()-2)/3,0)*6,0)</f>
        <v/>
      </c>
      <c r="F35" s="48" t="str">
        <f t="shared" si="2"/>
        <v/>
      </c>
      <c r="G35" s="57"/>
      <c r="I35" s="49"/>
      <c r="J35" s="49"/>
      <c r="K35" s="49"/>
    </row>
    <row r="36" spans="1:11" ht="12.75">
      <c r="A36" s="49" t="str">
        <f t="shared" si="3"/>
        <v/>
      </c>
      <c r="B36" s="36">
        <f t="shared" si="1"/>
        <v>35</v>
      </c>
      <c r="C36" s="49" t="str">
        <f ca="1">OFFSET('h-lot'!A$2,ROUNDDOWN((ROW()-2)/3,0)*6,0)</f>
        <v/>
      </c>
      <c r="D36" s="49" t="s">
        <v>43</v>
      </c>
      <c r="E36" s="36" t="str">
        <f ca="1">OFFSET('h-lot'!A$5,ROUNDDOWN((ROW()-2)/3,0)*6,0)</f>
        <v/>
      </c>
      <c r="F36" s="48" t="str">
        <f t="shared" si="2"/>
        <v/>
      </c>
      <c r="G36" s="57"/>
      <c r="I36" s="49"/>
      <c r="J36" s="49"/>
      <c r="K36" s="49"/>
    </row>
    <row r="37" spans="1:11" ht="12.75">
      <c r="A37" s="58" t="str">
        <f t="shared" si="3"/>
        <v/>
      </c>
      <c r="B37" s="58">
        <f t="shared" si="1"/>
        <v>36</v>
      </c>
      <c r="C37" s="58" t="str">
        <f ca="1">OFFSET('h-lot'!A$3,ROUNDDOWN((ROW()-2)/3,0)*6,0)</f>
        <v/>
      </c>
      <c r="D37" s="58" t="s">
        <v>43</v>
      </c>
      <c r="E37" s="58" t="str">
        <f ca="1">OFFSET('h-lot'!A$4,ROUNDDOWN((ROW()-2)/3,0)*6,0)</f>
        <v/>
      </c>
      <c r="F37" s="48" t="str">
        <f t="shared" si="2"/>
        <v/>
      </c>
      <c r="G37" s="57"/>
      <c r="I37" s="49"/>
      <c r="J37" s="49"/>
      <c r="K37" s="49"/>
    </row>
    <row r="38" spans="1:11" ht="12.75">
      <c r="A38" s="38">
        <f t="shared" si="3"/>
        <v>13</v>
      </c>
      <c r="B38" s="38">
        <f t="shared" si="1"/>
        <v>37</v>
      </c>
      <c r="C38" s="38" t="str">
        <f ca="1">OFFSET('h-lot'!A$1,ROUNDDOWN((ROW()-2)/3,0)*6,0)</f>
        <v/>
      </c>
      <c r="D38" s="38" t="s">
        <v>43</v>
      </c>
      <c r="E38" s="38" t="str">
        <f ca="1">OFFSET('h-lot'!A$6,ROUNDDOWN((ROW()-2)/3,0)*6,0)</f>
        <v/>
      </c>
      <c r="F38" s="48" t="str">
        <f t="shared" si="2"/>
        <v/>
      </c>
      <c r="G38" s="57"/>
      <c r="I38" s="49"/>
      <c r="J38" s="49"/>
      <c r="K38" s="49"/>
    </row>
    <row r="39" spans="1:11" ht="12.75">
      <c r="A39" s="49" t="str">
        <f t="shared" si="3"/>
        <v/>
      </c>
      <c r="B39" s="36">
        <f t="shared" si="1"/>
        <v>38</v>
      </c>
      <c r="C39" s="49" t="str">
        <f ca="1">OFFSET('h-lot'!A$2,ROUNDDOWN((ROW()-2)/3,0)*6,0)</f>
        <v/>
      </c>
      <c r="D39" s="49" t="s">
        <v>43</v>
      </c>
      <c r="E39" s="36" t="str">
        <f ca="1">OFFSET('h-lot'!A$5,ROUNDDOWN((ROW()-2)/3,0)*6,0)</f>
        <v/>
      </c>
      <c r="F39" s="48" t="str">
        <f t="shared" si="2"/>
        <v/>
      </c>
      <c r="G39" s="57"/>
      <c r="I39" s="49"/>
      <c r="J39" s="49"/>
      <c r="K39" s="49"/>
    </row>
    <row r="40" spans="1:11" ht="12.75">
      <c r="A40" s="58" t="str">
        <f t="shared" si="3"/>
        <v/>
      </c>
      <c r="B40" s="58">
        <f t="shared" si="1"/>
        <v>39</v>
      </c>
      <c r="C40" s="58" t="str">
        <f ca="1">OFFSET('h-lot'!A$3,ROUNDDOWN((ROW()-2)/3,0)*6,0)</f>
        <v/>
      </c>
      <c r="D40" s="58" t="s">
        <v>43</v>
      </c>
      <c r="E40" s="58" t="str">
        <f ca="1">OFFSET('h-lot'!A$4,ROUNDDOWN((ROW()-2)/3,0)*6,0)</f>
        <v/>
      </c>
      <c r="F40" s="48" t="str">
        <f t="shared" si="2"/>
        <v/>
      </c>
      <c r="G40" s="57"/>
      <c r="I40" s="49"/>
      <c r="J40" s="49"/>
      <c r="K40" s="49"/>
    </row>
    <row r="41" spans="1:11" ht="12.75">
      <c r="A41" s="38">
        <f t="shared" si="3"/>
        <v>14</v>
      </c>
      <c r="B41" s="38">
        <f t="shared" si="1"/>
        <v>40</v>
      </c>
      <c r="C41" s="38" t="str">
        <f ca="1">OFFSET('h-lot'!A$1,ROUNDDOWN((ROW()-2)/3,0)*6,0)</f>
        <v/>
      </c>
      <c r="D41" s="38" t="s">
        <v>43</v>
      </c>
      <c r="E41" s="38" t="str">
        <f ca="1">OFFSET('h-lot'!A$6,ROUNDDOWN((ROW()-2)/3,0)*6,0)</f>
        <v/>
      </c>
      <c r="F41" s="48" t="str">
        <f t="shared" si="2"/>
        <v/>
      </c>
      <c r="G41" s="57"/>
      <c r="I41" s="49"/>
      <c r="J41" s="49"/>
      <c r="K41" s="49"/>
    </row>
    <row r="42" spans="1:11" ht="12.75">
      <c r="A42" s="49" t="str">
        <f t="shared" si="3"/>
        <v/>
      </c>
      <c r="B42" s="36">
        <f t="shared" si="1"/>
        <v>41</v>
      </c>
      <c r="C42" s="49" t="str">
        <f ca="1">OFFSET('h-lot'!A$2,ROUNDDOWN((ROW()-2)/3,0)*6,0)</f>
        <v/>
      </c>
      <c r="D42" s="49" t="s">
        <v>43</v>
      </c>
      <c r="E42" s="36" t="str">
        <f ca="1">OFFSET('h-lot'!A$5,ROUNDDOWN((ROW()-2)/3,0)*6,0)</f>
        <v/>
      </c>
      <c r="F42" s="48" t="str">
        <f t="shared" si="2"/>
        <v/>
      </c>
      <c r="G42" s="57"/>
      <c r="I42" s="49"/>
      <c r="J42" s="49"/>
      <c r="K42" s="49"/>
    </row>
    <row r="43" spans="1:11" ht="12.75">
      <c r="A43" s="58" t="str">
        <f t="shared" si="3"/>
        <v/>
      </c>
      <c r="B43" s="58">
        <f t="shared" si="1"/>
        <v>42</v>
      </c>
      <c r="C43" s="58" t="str">
        <f ca="1">OFFSET('h-lot'!A$3,ROUNDDOWN((ROW()-2)/3,0)*6,0)</f>
        <v/>
      </c>
      <c r="D43" s="58" t="s">
        <v>43</v>
      </c>
      <c r="E43" s="58" t="str">
        <f ca="1">OFFSET('h-lot'!A$4,ROUNDDOWN((ROW()-2)/3,0)*6,0)</f>
        <v/>
      </c>
      <c r="F43" s="48" t="str">
        <f t="shared" si="2"/>
        <v/>
      </c>
      <c r="G43" s="57"/>
      <c r="I43" s="49"/>
      <c r="J43" s="49"/>
      <c r="K43" s="49"/>
    </row>
    <row r="44" spans="1:11" ht="12.75">
      <c r="A44" s="38">
        <f t="shared" si="3"/>
        <v>15</v>
      </c>
      <c r="B44" s="38">
        <f t="shared" si="1"/>
        <v>43</v>
      </c>
      <c r="C44" s="38" t="str">
        <f ca="1">OFFSET('h-lot'!A$1,ROUNDDOWN((ROW()-2)/3,0)*6,0)</f>
        <v/>
      </c>
      <c r="D44" s="38" t="s">
        <v>43</v>
      </c>
      <c r="E44" s="38" t="str">
        <f ca="1">OFFSET('h-lot'!A$6,ROUNDDOWN((ROW()-2)/3,0)*6,0)</f>
        <v/>
      </c>
      <c r="F44" s="48" t="str">
        <f t="shared" si="2"/>
        <v/>
      </c>
      <c r="G44" s="57"/>
      <c r="I44" s="49"/>
      <c r="J44" s="49"/>
      <c r="K44" s="49"/>
    </row>
    <row r="45" spans="1:11" ht="12.75">
      <c r="A45" s="49" t="str">
        <f t="shared" si="3"/>
        <v/>
      </c>
      <c r="B45" s="36">
        <f t="shared" si="1"/>
        <v>44</v>
      </c>
      <c r="C45" s="49" t="str">
        <f ca="1">OFFSET('h-lot'!A$2,ROUNDDOWN((ROW()-2)/3,0)*6,0)</f>
        <v/>
      </c>
      <c r="D45" s="49" t="s">
        <v>43</v>
      </c>
      <c r="E45" s="36" t="str">
        <f ca="1">OFFSET('h-lot'!A$5,ROUNDDOWN((ROW()-2)/3,0)*6,0)</f>
        <v/>
      </c>
      <c r="F45" s="48" t="str">
        <f t="shared" si="2"/>
        <v/>
      </c>
      <c r="G45" s="57"/>
      <c r="I45" s="49"/>
      <c r="J45" s="49"/>
      <c r="K45" s="49"/>
    </row>
    <row r="46" spans="1:11" ht="12.75">
      <c r="A46" s="58" t="str">
        <f t="shared" si="3"/>
        <v/>
      </c>
      <c r="B46" s="58">
        <f t="shared" si="1"/>
        <v>45</v>
      </c>
      <c r="C46" s="58" t="str">
        <f ca="1">OFFSET('h-lot'!A$3,ROUNDDOWN((ROW()-2)/3,0)*6,0)</f>
        <v/>
      </c>
      <c r="D46" s="58" t="s">
        <v>43</v>
      </c>
      <c r="E46" s="58" t="str">
        <f ca="1">OFFSET('h-lot'!A$4,ROUNDDOWN((ROW()-2)/3,0)*6,0)</f>
        <v/>
      </c>
      <c r="F46" s="48" t="str">
        <f t="shared" si="2"/>
        <v/>
      </c>
      <c r="G46" s="57"/>
      <c r="I46" s="49"/>
      <c r="J46" s="49"/>
      <c r="K46" s="49"/>
    </row>
    <row r="47" spans="1:11" ht="12.75">
      <c r="A47" s="38">
        <f t="shared" si="3"/>
        <v>16</v>
      </c>
      <c r="B47" s="38">
        <f t="shared" si="1"/>
        <v>46</v>
      </c>
      <c r="C47" s="38" t="str">
        <f ca="1">OFFSET('h-lot'!A$1,ROUNDDOWN((ROW()-2)/3,0)*6,0)</f>
        <v/>
      </c>
      <c r="D47" s="38" t="s">
        <v>43</v>
      </c>
      <c r="E47" s="38" t="str">
        <f ca="1">OFFSET('h-lot'!A$6,ROUNDDOWN((ROW()-2)/3,0)*6,0)</f>
        <v/>
      </c>
      <c r="F47" s="48" t="str">
        <f t="shared" si="2"/>
        <v/>
      </c>
      <c r="G47" s="57"/>
      <c r="I47" s="49"/>
      <c r="J47" s="49"/>
      <c r="K47" s="49"/>
    </row>
    <row r="48" spans="1:11" ht="12.75">
      <c r="A48" s="49" t="str">
        <f t="shared" si="3"/>
        <v/>
      </c>
      <c r="B48" s="36">
        <f t="shared" si="1"/>
        <v>47</v>
      </c>
      <c r="C48" s="49" t="str">
        <f ca="1">OFFSET('h-lot'!A$2,ROUNDDOWN((ROW()-2)/3,0)*6,0)</f>
        <v/>
      </c>
      <c r="D48" s="49" t="s">
        <v>43</v>
      </c>
      <c r="E48" s="36" t="str">
        <f ca="1">OFFSET('h-lot'!A$5,ROUNDDOWN((ROW()-2)/3,0)*6,0)</f>
        <v/>
      </c>
      <c r="F48" s="48" t="str">
        <f t="shared" si="2"/>
        <v/>
      </c>
      <c r="G48" s="57"/>
      <c r="I48" s="49"/>
      <c r="J48" s="49"/>
      <c r="K48" s="49"/>
    </row>
    <row r="49" spans="1:11" ht="12.75">
      <c r="A49" s="58" t="str">
        <f t="shared" si="3"/>
        <v/>
      </c>
      <c r="B49" s="58">
        <f t="shared" si="1"/>
        <v>48</v>
      </c>
      <c r="C49" s="58" t="str">
        <f ca="1">OFFSET('h-lot'!A$3,ROUNDDOWN((ROW()-2)/3,0)*6,0)</f>
        <v/>
      </c>
      <c r="D49" s="58" t="s">
        <v>43</v>
      </c>
      <c r="E49" s="58" t="str">
        <f ca="1">OFFSET('h-lot'!A$4,ROUNDDOWN((ROW()-2)/3,0)*6,0)</f>
        <v/>
      </c>
      <c r="F49" s="48" t="str">
        <f t="shared" si="2"/>
        <v/>
      </c>
      <c r="G49" s="57"/>
      <c r="I49" s="49"/>
      <c r="J49" s="49"/>
      <c r="K49" s="49"/>
    </row>
    <row r="50" spans="1:11" ht="12.75">
      <c r="A50" s="38">
        <f t="shared" si="3"/>
        <v>17</v>
      </c>
      <c r="B50" s="38">
        <f t="shared" si="1"/>
        <v>49</v>
      </c>
      <c r="C50" s="38" t="str">
        <f ca="1">OFFSET('h-lot'!A$1,ROUNDDOWN((ROW()-2)/3,0)*6,0)</f>
        <v/>
      </c>
      <c r="D50" s="38" t="s">
        <v>43</v>
      </c>
      <c r="E50" s="38" t="str">
        <f ca="1">OFFSET('h-lot'!A$6,ROUNDDOWN((ROW()-2)/3,0)*6,0)</f>
        <v/>
      </c>
      <c r="F50" s="48" t="str">
        <f t="shared" si="2"/>
        <v/>
      </c>
      <c r="G50" s="57"/>
      <c r="I50" s="49"/>
      <c r="J50" s="49"/>
      <c r="K50" s="49"/>
    </row>
    <row r="51" spans="1:11" ht="12.75">
      <c r="A51" s="49" t="str">
        <f t="shared" si="3"/>
        <v/>
      </c>
      <c r="B51" s="36">
        <f t="shared" si="1"/>
        <v>50</v>
      </c>
      <c r="C51" s="49" t="str">
        <f ca="1">OFFSET('h-lot'!A$2,ROUNDDOWN((ROW()-2)/3,0)*6,0)</f>
        <v/>
      </c>
      <c r="D51" s="49" t="s">
        <v>43</v>
      </c>
      <c r="E51" s="36" t="str">
        <f ca="1">OFFSET('h-lot'!A$5,ROUNDDOWN((ROW()-2)/3,0)*6,0)</f>
        <v/>
      </c>
      <c r="F51" s="48" t="str">
        <f t="shared" si="2"/>
        <v/>
      </c>
      <c r="G51" s="57"/>
      <c r="I51" s="49"/>
      <c r="J51" s="49"/>
      <c r="K51" s="49"/>
    </row>
    <row r="52" spans="1:11" ht="12.75">
      <c r="A52" s="58" t="str">
        <f t="shared" si="3"/>
        <v/>
      </c>
      <c r="B52" s="58">
        <f t="shared" si="1"/>
        <v>51</v>
      </c>
      <c r="C52" s="58" t="str">
        <f ca="1">OFFSET('h-lot'!A$3,ROUNDDOWN((ROW()-2)/3,0)*6,0)</f>
        <v/>
      </c>
      <c r="D52" s="58" t="s">
        <v>43</v>
      </c>
      <c r="E52" s="58" t="str">
        <f ca="1">OFFSET('h-lot'!A$4,ROUNDDOWN((ROW()-2)/3,0)*6,0)</f>
        <v/>
      </c>
      <c r="F52" s="48" t="str">
        <f t="shared" si="2"/>
        <v/>
      </c>
      <c r="G52" s="57"/>
      <c r="I52" s="49"/>
      <c r="J52" s="49"/>
      <c r="K52" s="49"/>
    </row>
    <row r="53" spans="1:11" ht="12.75">
      <c r="A53" s="38">
        <f t="shared" si="3"/>
        <v>18</v>
      </c>
      <c r="B53" s="38">
        <f t="shared" si="1"/>
        <v>52</v>
      </c>
      <c r="C53" s="38" t="str">
        <f ca="1">OFFSET('h-lot'!A$1,ROUNDDOWN((ROW()-2)/3,0)*6,0)</f>
        <v/>
      </c>
      <c r="D53" s="38" t="s">
        <v>43</v>
      </c>
      <c r="E53" s="38" t="str">
        <f ca="1">OFFSET('h-lot'!A$6,ROUNDDOWN((ROW()-2)/3,0)*6,0)</f>
        <v/>
      </c>
      <c r="F53" s="48" t="str">
        <f t="shared" si="2"/>
        <v/>
      </c>
      <c r="G53" s="57"/>
      <c r="I53" s="49"/>
      <c r="J53" s="49"/>
      <c r="K53" s="49"/>
    </row>
    <row r="54" spans="1:11" ht="12.75">
      <c r="A54" s="49" t="str">
        <f t="shared" si="3"/>
        <v/>
      </c>
      <c r="B54" s="36">
        <f t="shared" si="1"/>
        <v>53</v>
      </c>
      <c r="C54" s="49" t="str">
        <f ca="1">OFFSET('h-lot'!A$2,ROUNDDOWN((ROW()-2)/3,0)*6,0)</f>
        <v/>
      </c>
      <c r="D54" s="49" t="s">
        <v>43</v>
      </c>
      <c r="E54" s="36" t="str">
        <f ca="1">OFFSET('h-lot'!A$5,ROUNDDOWN((ROW()-2)/3,0)*6,0)</f>
        <v/>
      </c>
      <c r="F54" s="48" t="str">
        <f t="shared" si="2"/>
        <v/>
      </c>
      <c r="G54" s="57"/>
      <c r="I54" s="49"/>
      <c r="J54" s="49"/>
      <c r="K54" s="49"/>
    </row>
    <row r="55" spans="1:11" ht="12.75">
      <c r="A55" s="58" t="str">
        <f t="shared" si="3"/>
        <v/>
      </c>
      <c r="B55" s="58">
        <f t="shared" si="1"/>
        <v>54</v>
      </c>
      <c r="C55" s="58" t="str">
        <f ca="1">OFFSET('h-lot'!A$3,ROUNDDOWN((ROW()-2)/3,0)*6,0)</f>
        <v/>
      </c>
      <c r="D55" s="58" t="s">
        <v>43</v>
      </c>
      <c r="E55" s="58" t="str">
        <f ca="1">OFFSET('h-lot'!A$4,ROUNDDOWN((ROW()-2)/3,0)*6,0)</f>
        <v/>
      </c>
      <c r="F55" s="48" t="str">
        <f t="shared" si="2"/>
        <v/>
      </c>
      <c r="G55" s="57"/>
      <c r="I55" s="49"/>
      <c r="J55" s="49"/>
      <c r="K55" s="49"/>
    </row>
    <row r="56" spans="1:11" ht="12.75">
      <c r="A56" s="38">
        <f t="shared" si="3"/>
        <v>19</v>
      </c>
      <c r="B56" s="38">
        <f t="shared" si="1"/>
        <v>55</v>
      </c>
      <c r="C56" s="38" t="str">
        <f ca="1">OFFSET('h-lot'!A$1,ROUNDDOWN((ROW()-2)/3,0)*6,0)</f>
        <v/>
      </c>
      <c r="D56" s="38" t="s">
        <v>43</v>
      </c>
      <c r="E56" s="38" t="str">
        <f ca="1">OFFSET('h-lot'!A$6,ROUNDDOWN((ROW()-2)/3,0)*6,0)</f>
        <v/>
      </c>
      <c r="F56" s="48" t="str">
        <f t="shared" si="2"/>
        <v/>
      </c>
      <c r="G56" s="57"/>
      <c r="I56" s="49"/>
      <c r="J56" s="49"/>
      <c r="K56" s="49"/>
    </row>
    <row r="57" spans="1:11" ht="12.75">
      <c r="A57" s="49" t="str">
        <f t="shared" si="3"/>
        <v/>
      </c>
      <c r="B57" s="36">
        <f t="shared" si="1"/>
        <v>56</v>
      </c>
      <c r="C57" s="49" t="str">
        <f ca="1">OFFSET('h-lot'!A$2,ROUNDDOWN((ROW()-2)/3,0)*6,0)</f>
        <v/>
      </c>
      <c r="D57" s="49" t="s">
        <v>43</v>
      </c>
      <c r="E57" s="36" t="str">
        <f ca="1">OFFSET('h-lot'!A$5,ROUNDDOWN((ROW()-2)/3,0)*6,0)</f>
        <v/>
      </c>
      <c r="F57" s="48" t="str">
        <f t="shared" si="2"/>
        <v/>
      </c>
      <c r="G57" s="57"/>
      <c r="I57" s="49"/>
      <c r="J57" s="49"/>
      <c r="K57" s="49"/>
    </row>
    <row r="58" spans="1:11" ht="12.75">
      <c r="A58" s="58" t="str">
        <f t="shared" si="3"/>
        <v/>
      </c>
      <c r="B58" s="58">
        <f t="shared" si="1"/>
        <v>57</v>
      </c>
      <c r="C58" s="58" t="str">
        <f ca="1">OFFSET('h-lot'!A$3,ROUNDDOWN((ROW()-2)/3,0)*6,0)</f>
        <v/>
      </c>
      <c r="D58" s="58" t="s">
        <v>43</v>
      </c>
      <c r="E58" s="58" t="str">
        <f ca="1">OFFSET('h-lot'!A$4,ROUNDDOWN((ROW()-2)/3,0)*6,0)</f>
        <v/>
      </c>
      <c r="F58" s="48" t="str">
        <f t="shared" si="2"/>
        <v/>
      </c>
      <c r="G58" s="57"/>
      <c r="I58" s="49"/>
      <c r="J58" s="49"/>
      <c r="K58" s="49"/>
    </row>
    <row r="59" spans="1:11" ht="12.75">
      <c r="A59" s="38">
        <f t="shared" si="3"/>
        <v>20</v>
      </c>
      <c r="B59" s="38">
        <f t="shared" si="1"/>
        <v>58</v>
      </c>
      <c r="C59" s="38" t="str">
        <f ca="1">OFFSET('h-lot'!A$1,ROUNDDOWN((ROW()-2)/3,0)*6,0)</f>
        <v/>
      </c>
      <c r="D59" s="38" t="s">
        <v>43</v>
      </c>
      <c r="E59" s="38" t="str">
        <f ca="1">OFFSET('h-lot'!A$6,ROUNDDOWN((ROW()-2)/3,0)*6,0)</f>
        <v/>
      </c>
      <c r="F59" s="48" t="str">
        <f t="shared" si="2"/>
        <v/>
      </c>
      <c r="G59" s="57"/>
      <c r="I59" s="49"/>
      <c r="J59" s="49"/>
      <c r="K59" s="49"/>
    </row>
    <row r="60" spans="1:11" ht="12.75">
      <c r="A60" s="49" t="str">
        <f t="shared" si="3"/>
        <v/>
      </c>
      <c r="B60" s="36">
        <f t="shared" si="1"/>
        <v>59</v>
      </c>
      <c r="C60" s="49" t="str">
        <f ca="1">OFFSET('h-lot'!A$2,ROUNDDOWN((ROW()-2)/3,0)*6,0)</f>
        <v/>
      </c>
      <c r="D60" s="49" t="s">
        <v>43</v>
      </c>
      <c r="E60" s="36" t="str">
        <f ca="1">OFFSET('h-lot'!A$5,ROUNDDOWN((ROW()-2)/3,0)*6,0)</f>
        <v/>
      </c>
      <c r="F60" s="48" t="str">
        <f t="shared" si="2"/>
        <v/>
      </c>
      <c r="G60" s="57"/>
      <c r="I60" s="49"/>
      <c r="J60" s="49"/>
      <c r="K60" s="49"/>
    </row>
    <row r="61" spans="1:11" ht="12.75">
      <c r="A61" s="58" t="str">
        <f t="shared" si="3"/>
        <v/>
      </c>
      <c r="B61" s="58">
        <f t="shared" si="1"/>
        <v>60</v>
      </c>
      <c r="C61" s="58" t="str">
        <f ca="1">OFFSET('h-lot'!A$3,ROUNDDOWN((ROW()-2)/3,0)*6,0)</f>
        <v/>
      </c>
      <c r="D61" s="58" t="s">
        <v>43</v>
      </c>
      <c r="E61" s="58" t="str">
        <f ca="1">OFFSET('h-lot'!A$4,ROUNDDOWN((ROW()-2)/3,0)*6,0)</f>
        <v/>
      </c>
      <c r="F61" s="48" t="str">
        <f t="shared" si="2"/>
        <v/>
      </c>
      <c r="G61" s="57"/>
      <c r="I61" s="49"/>
      <c r="J61" s="49"/>
      <c r="K61" s="49"/>
    </row>
    <row r="62" spans="1:11" ht="12.75">
      <c r="A62" s="38">
        <f t="shared" si="3"/>
        <v>21</v>
      </c>
      <c r="B62" s="38">
        <f t="shared" si="1"/>
        <v>61</v>
      </c>
      <c r="C62" s="38" t="str">
        <f ca="1">OFFSET('h-lot'!A$1,ROUNDDOWN((ROW()-2)/3,0)*6,0)</f>
        <v/>
      </c>
      <c r="D62" s="38" t="s">
        <v>43</v>
      </c>
      <c r="E62" s="38" t="str">
        <f ca="1">OFFSET('h-lot'!A$6,ROUNDDOWN((ROW()-2)/3,0)*6,0)</f>
        <v/>
      </c>
      <c r="F62" s="48" t="str">
        <f t="shared" si="2"/>
        <v/>
      </c>
      <c r="G62" s="57"/>
      <c r="I62" s="49"/>
      <c r="K62" s="49"/>
    </row>
    <row r="63" spans="1:11" ht="12.75">
      <c r="A63" s="49" t="str">
        <f t="shared" si="3"/>
        <v/>
      </c>
      <c r="B63" s="36">
        <f t="shared" si="1"/>
        <v>62</v>
      </c>
      <c r="C63" s="49" t="str">
        <f ca="1">OFFSET('h-lot'!A$2,ROUNDDOWN((ROW()-2)/3,0)*6,0)</f>
        <v/>
      </c>
      <c r="D63" s="49" t="s">
        <v>43</v>
      </c>
      <c r="E63" s="36" t="str">
        <f ca="1">OFFSET('h-lot'!A$5,ROUNDDOWN((ROW()-2)/3,0)*6,0)</f>
        <v/>
      </c>
      <c r="F63" s="48" t="str">
        <f t="shared" si="2"/>
        <v/>
      </c>
      <c r="G63" s="57"/>
      <c r="I63" s="49"/>
      <c r="K63" s="49"/>
    </row>
    <row r="64" spans="1:11" ht="12.75">
      <c r="A64" s="58" t="str">
        <f t="shared" si="3"/>
        <v/>
      </c>
      <c r="B64" s="58">
        <f t="shared" si="1"/>
        <v>63</v>
      </c>
      <c r="C64" s="58" t="str">
        <f ca="1">OFFSET('h-lot'!A$3,ROUNDDOWN((ROW()-2)/3,0)*6,0)</f>
        <v/>
      </c>
      <c r="D64" s="58" t="s">
        <v>43</v>
      </c>
      <c r="E64" s="58" t="str">
        <f ca="1">OFFSET('h-lot'!A$4,ROUNDDOWN((ROW()-2)/3,0)*6,0)</f>
        <v/>
      </c>
      <c r="F64" s="48" t="str">
        <f t="shared" si="2"/>
        <v/>
      </c>
      <c r="G64" s="57"/>
      <c r="I64" s="49"/>
      <c r="K64" s="49"/>
    </row>
    <row r="65" spans="1:11" ht="12.75">
      <c r="A65" s="38">
        <f t="shared" si="3"/>
        <v>22</v>
      </c>
      <c r="B65" s="38">
        <f t="shared" si="1"/>
        <v>64</v>
      </c>
      <c r="C65" s="38" t="str">
        <f ca="1">OFFSET('h-lot'!A$1,ROUNDDOWN((ROW()-2)/3,0)*6,0)</f>
        <v/>
      </c>
      <c r="D65" s="38" t="s">
        <v>43</v>
      </c>
      <c r="E65" s="38" t="str">
        <f ca="1">OFFSET('h-lot'!A$6,ROUNDDOWN((ROW()-2)/3,0)*6,0)</f>
        <v/>
      </c>
      <c r="F65" s="48" t="str">
        <f t="shared" si="2"/>
        <v/>
      </c>
      <c r="G65" s="57"/>
      <c r="I65" s="49"/>
      <c r="K65" s="49"/>
    </row>
    <row r="66" spans="1:11" ht="12.75">
      <c r="A66" s="49" t="str">
        <f aca="true" t="shared" si="4" ref="A66:A97">IF(LEN((ROW()+1)/3)&gt;4,"",(ROW()+1)/3)</f>
        <v/>
      </c>
      <c r="B66" s="36">
        <f aca="true" t="shared" si="5" ref="B66:B106">ROW()-1</f>
        <v>65</v>
      </c>
      <c r="C66" s="49" t="str">
        <f ca="1">OFFSET('h-lot'!A$2,ROUNDDOWN((ROW()-2)/3,0)*6,0)</f>
        <v/>
      </c>
      <c r="D66" s="49" t="s">
        <v>43</v>
      </c>
      <c r="E66" s="36" t="str">
        <f ca="1">OFFSET('h-lot'!A$5,ROUNDDOWN((ROW()-2)/3,0)*6,0)</f>
        <v/>
      </c>
      <c r="F66" s="48" t="str">
        <f t="shared" si="2"/>
        <v/>
      </c>
      <c r="G66" s="57"/>
      <c r="I66" s="49"/>
      <c r="K66" s="49"/>
    </row>
    <row r="67" spans="1:11" ht="12.75">
      <c r="A67" s="58" t="str">
        <f t="shared" si="4"/>
        <v/>
      </c>
      <c r="B67" s="58">
        <f t="shared" si="5"/>
        <v>66</v>
      </c>
      <c r="C67" s="58" t="str">
        <f ca="1">OFFSET('h-lot'!A$3,ROUNDDOWN((ROW()-2)/3,0)*6,0)</f>
        <v/>
      </c>
      <c r="D67" s="58" t="s">
        <v>43</v>
      </c>
      <c r="E67" s="58" t="str">
        <f ca="1">OFFSET('h-lot'!A$4,ROUNDDOWN((ROW()-2)/3,0)*6,0)</f>
        <v/>
      </c>
      <c r="F67" s="48" t="str">
        <f aca="true" t="shared" si="6" ref="F67:F100">IF(G67=1,"1-0",IF(G67=3,"½-½",IF(G67=2,"0-1","")))</f>
        <v/>
      </c>
      <c r="G67" s="57"/>
      <c r="I67" s="49"/>
      <c r="K67" s="49"/>
    </row>
    <row r="68" spans="1:11" ht="12.75">
      <c r="A68" s="38">
        <f t="shared" si="4"/>
        <v>23</v>
      </c>
      <c r="B68" s="38">
        <f t="shared" si="5"/>
        <v>67</v>
      </c>
      <c r="C68" s="38" t="str">
        <f ca="1">OFFSET('h-lot'!A$1,ROUNDDOWN((ROW()-2)/3,0)*6,0)</f>
        <v/>
      </c>
      <c r="D68" s="38" t="s">
        <v>43</v>
      </c>
      <c r="E68" s="38" t="str">
        <f ca="1">OFFSET('h-lot'!A$6,ROUNDDOWN((ROW()-2)/3,0)*6,0)</f>
        <v/>
      </c>
      <c r="F68" s="48" t="str">
        <f t="shared" si="6"/>
        <v/>
      </c>
      <c r="G68" s="57"/>
      <c r="I68" s="49"/>
      <c r="K68" s="49"/>
    </row>
    <row r="69" spans="1:11" ht="12.75">
      <c r="A69" s="49" t="str">
        <f t="shared" si="4"/>
        <v/>
      </c>
      <c r="B69" s="36">
        <f t="shared" si="5"/>
        <v>68</v>
      </c>
      <c r="C69" s="49" t="str">
        <f ca="1">OFFSET('h-lot'!A$2,ROUNDDOWN((ROW()-2)/3,0)*6,0)</f>
        <v/>
      </c>
      <c r="D69" s="49" t="s">
        <v>43</v>
      </c>
      <c r="E69" s="36" t="str">
        <f ca="1">OFFSET('h-lot'!A$5,ROUNDDOWN((ROW()-2)/3,0)*6,0)</f>
        <v/>
      </c>
      <c r="F69" s="48" t="str">
        <f t="shared" si="6"/>
        <v/>
      </c>
      <c r="G69" s="57"/>
      <c r="I69" s="49"/>
      <c r="K69" s="49"/>
    </row>
    <row r="70" spans="1:11" ht="12.75">
      <c r="A70" s="58" t="str">
        <f t="shared" si="4"/>
        <v/>
      </c>
      <c r="B70" s="58">
        <f t="shared" si="5"/>
        <v>69</v>
      </c>
      <c r="C70" s="58" t="str">
        <f ca="1">OFFSET('h-lot'!A$3,ROUNDDOWN((ROW()-2)/3,0)*6,0)</f>
        <v/>
      </c>
      <c r="D70" s="58" t="s">
        <v>43</v>
      </c>
      <c r="E70" s="58" t="str">
        <f ca="1">OFFSET('h-lot'!A$4,ROUNDDOWN((ROW()-2)/3,0)*6,0)</f>
        <v/>
      </c>
      <c r="F70" s="48" t="str">
        <f t="shared" si="6"/>
        <v/>
      </c>
      <c r="G70" s="57"/>
      <c r="I70" s="49"/>
      <c r="K70" s="49"/>
    </row>
    <row r="71" spans="1:11" ht="12.75">
      <c r="A71" s="38">
        <f t="shared" si="4"/>
        <v>24</v>
      </c>
      <c r="B71" s="38">
        <f t="shared" si="5"/>
        <v>70</v>
      </c>
      <c r="C71" s="38" t="str">
        <f ca="1">OFFSET('h-lot'!A$1,ROUNDDOWN((ROW()-2)/3,0)*6,0)</f>
        <v/>
      </c>
      <c r="D71" s="38" t="s">
        <v>43</v>
      </c>
      <c r="E71" s="38" t="str">
        <f ca="1">OFFSET('h-lot'!A$6,ROUNDDOWN((ROW()-2)/3,0)*6,0)</f>
        <v/>
      </c>
      <c r="F71" s="48" t="str">
        <f t="shared" si="6"/>
        <v/>
      </c>
      <c r="G71" s="57"/>
      <c r="I71" s="49"/>
      <c r="K71" s="49"/>
    </row>
    <row r="72" spans="1:11" ht="12.75">
      <c r="A72" s="49" t="str">
        <f t="shared" si="4"/>
        <v/>
      </c>
      <c r="B72" s="36">
        <f t="shared" si="5"/>
        <v>71</v>
      </c>
      <c r="C72" s="49" t="str">
        <f ca="1">OFFSET('h-lot'!A$2,ROUNDDOWN((ROW()-2)/3,0)*6,0)</f>
        <v/>
      </c>
      <c r="D72" s="49" t="s">
        <v>43</v>
      </c>
      <c r="E72" s="36" t="str">
        <f ca="1">OFFSET('h-lot'!A$5,ROUNDDOWN((ROW()-2)/3,0)*6,0)</f>
        <v/>
      </c>
      <c r="F72" s="48" t="str">
        <f t="shared" si="6"/>
        <v/>
      </c>
      <c r="G72" s="57"/>
      <c r="I72" s="49"/>
      <c r="K72" s="49"/>
    </row>
    <row r="73" spans="1:11" ht="12.75">
      <c r="A73" s="58" t="str">
        <f t="shared" si="4"/>
        <v/>
      </c>
      <c r="B73" s="58">
        <f t="shared" si="5"/>
        <v>72</v>
      </c>
      <c r="C73" s="58" t="str">
        <f ca="1">OFFSET('h-lot'!A$3,ROUNDDOWN((ROW()-2)/3,0)*6,0)</f>
        <v/>
      </c>
      <c r="D73" s="58" t="s">
        <v>43</v>
      </c>
      <c r="E73" s="58" t="str">
        <f ca="1">OFFSET('h-lot'!A$4,ROUNDDOWN((ROW()-2)/3,0)*6,0)</f>
        <v/>
      </c>
      <c r="F73" s="48" t="str">
        <f t="shared" si="6"/>
        <v/>
      </c>
      <c r="G73" s="57"/>
      <c r="I73" s="49"/>
      <c r="K73" s="49"/>
    </row>
    <row r="74" spans="1:11" ht="12.75">
      <c r="A74" s="38">
        <f t="shared" si="4"/>
        <v>25</v>
      </c>
      <c r="B74" s="38">
        <f t="shared" si="5"/>
        <v>73</v>
      </c>
      <c r="C74" s="38" t="str">
        <f ca="1">OFFSET('h-lot'!A$1,ROUNDDOWN((ROW()-2)/3,0)*6,0)</f>
        <v/>
      </c>
      <c r="D74" s="38" t="s">
        <v>43</v>
      </c>
      <c r="E74" s="38" t="str">
        <f ca="1">OFFSET('h-lot'!A$6,ROUNDDOWN((ROW()-2)/3,0)*6,0)</f>
        <v/>
      </c>
      <c r="F74" s="48" t="str">
        <f t="shared" si="6"/>
        <v/>
      </c>
      <c r="G74" s="57"/>
      <c r="I74" s="49"/>
      <c r="K74" s="49"/>
    </row>
    <row r="75" spans="1:11" ht="12.75">
      <c r="A75" s="49" t="str">
        <f t="shared" si="4"/>
        <v/>
      </c>
      <c r="B75" s="36">
        <f t="shared" si="5"/>
        <v>74</v>
      </c>
      <c r="C75" s="49" t="str">
        <f ca="1">OFFSET('h-lot'!A$2,ROUNDDOWN((ROW()-2)/3,0)*6,0)</f>
        <v/>
      </c>
      <c r="D75" s="49" t="s">
        <v>43</v>
      </c>
      <c r="E75" s="36" t="str">
        <f ca="1">OFFSET('h-lot'!A$5,ROUNDDOWN((ROW()-2)/3,0)*6,0)</f>
        <v/>
      </c>
      <c r="F75" s="48" t="str">
        <f t="shared" si="6"/>
        <v/>
      </c>
      <c r="G75" s="57"/>
      <c r="I75" s="49"/>
      <c r="K75" s="49"/>
    </row>
    <row r="76" spans="1:11" ht="12.75">
      <c r="A76" s="58" t="str">
        <f t="shared" si="4"/>
        <v/>
      </c>
      <c r="B76" s="58">
        <f t="shared" si="5"/>
        <v>75</v>
      </c>
      <c r="C76" s="58" t="str">
        <f ca="1">OFFSET('h-lot'!A$3,ROUNDDOWN((ROW()-2)/3,0)*6,0)</f>
        <v/>
      </c>
      <c r="D76" s="58" t="s">
        <v>43</v>
      </c>
      <c r="E76" s="58" t="str">
        <f ca="1">OFFSET('h-lot'!A$4,ROUNDDOWN((ROW()-2)/3,0)*6,0)</f>
        <v/>
      </c>
      <c r="F76" s="48" t="str">
        <f t="shared" si="6"/>
        <v/>
      </c>
      <c r="G76" s="57"/>
      <c r="I76" s="49"/>
      <c r="K76" s="49"/>
    </row>
    <row r="77" spans="1:11" ht="12.75">
      <c r="A77" s="38">
        <f t="shared" si="4"/>
        <v>26</v>
      </c>
      <c r="B77" s="38">
        <f t="shared" si="5"/>
        <v>76</v>
      </c>
      <c r="C77" s="38" t="str">
        <f ca="1">OFFSET('h-lot'!A$1,ROUNDDOWN((ROW()-2)/3,0)*6,0)</f>
        <v/>
      </c>
      <c r="D77" s="38" t="s">
        <v>43</v>
      </c>
      <c r="E77" s="38" t="str">
        <f ca="1">OFFSET('h-lot'!A$6,ROUNDDOWN((ROW()-2)/3,0)*6,0)</f>
        <v/>
      </c>
      <c r="F77" s="48" t="str">
        <f t="shared" si="6"/>
        <v/>
      </c>
      <c r="G77" s="57"/>
      <c r="I77" s="49"/>
      <c r="K77" s="49"/>
    </row>
    <row r="78" spans="1:11" ht="12.75">
      <c r="A78" s="49" t="str">
        <f t="shared" si="4"/>
        <v/>
      </c>
      <c r="B78" s="36">
        <f t="shared" si="5"/>
        <v>77</v>
      </c>
      <c r="C78" s="49" t="str">
        <f ca="1">OFFSET('h-lot'!A$2,ROUNDDOWN((ROW()-2)/3,0)*6,0)</f>
        <v/>
      </c>
      <c r="D78" s="49" t="s">
        <v>43</v>
      </c>
      <c r="E78" s="36" t="str">
        <f ca="1">OFFSET('h-lot'!A$5,ROUNDDOWN((ROW()-2)/3,0)*6,0)</f>
        <v/>
      </c>
      <c r="F78" s="48" t="str">
        <f t="shared" si="6"/>
        <v/>
      </c>
      <c r="G78" s="57"/>
      <c r="I78" s="49"/>
      <c r="K78" s="49"/>
    </row>
    <row r="79" spans="1:11" ht="12.75">
      <c r="A79" s="58" t="str">
        <f t="shared" si="4"/>
        <v/>
      </c>
      <c r="B79" s="58">
        <f t="shared" si="5"/>
        <v>78</v>
      </c>
      <c r="C79" s="58" t="str">
        <f ca="1">OFFSET('h-lot'!A$3,ROUNDDOWN((ROW()-2)/3,0)*6,0)</f>
        <v/>
      </c>
      <c r="D79" s="58" t="s">
        <v>43</v>
      </c>
      <c r="E79" s="58" t="str">
        <f ca="1">OFFSET('h-lot'!A$4,ROUNDDOWN((ROW()-2)/3,0)*6,0)</f>
        <v/>
      </c>
      <c r="F79" s="48" t="str">
        <f t="shared" si="6"/>
        <v/>
      </c>
      <c r="G79" s="57"/>
      <c r="I79" s="49"/>
      <c r="K79" s="49"/>
    </row>
    <row r="80" spans="1:11" ht="12.75">
      <c r="A80" s="38">
        <f t="shared" si="4"/>
        <v>27</v>
      </c>
      <c r="B80" s="38">
        <f t="shared" si="5"/>
        <v>79</v>
      </c>
      <c r="C80" s="38" t="str">
        <f ca="1">OFFSET('h-lot'!A$1,ROUNDDOWN((ROW()-2)/3,0)*6,0)</f>
        <v/>
      </c>
      <c r="D80" s="38" t="s">
        <v>43</v>
      </c>
      <c r="E80" s="38" t="str">
        <f ca="1">OFFSET('h-lot'!A$6,ROUNDDOWN((ROW()-2)/3,0)*6,0)</f>
        <v/>
      </c>
      <c r="F80" s="48" t="str">
        <f t="shared" si="6"/>
        <v/>
      </c>
      <c r="G80" s="57"/>
      <c r="I80" s="49"/>
      <c r="K80" s="49"/>
    </row>
    <row r="81" spans="1:11" ht="12.75">
      <c r="A81" s="49" t="str">
        <f t="shared" si="4"/>
        <v/>
      </c>
      <c r="B81" s="36">
        <f t="shared" si="5"/>
        <v>80</v>
      </c>
      <c r="C81" s="49" t="str">
        <f ca="1">OFFSET('h-lot'!A$2,ROUNDDOWN((ROW()-2)/3,0)*6,0)</f>
        <v/>
      </c>
      <c r="D81" s="49" t="s">
        <v>43</v>
      </c>
      <c r="E81" s="36" t="str">
        <f ca="1">OFFSET('h-lot'!A$5,ROUNDDOWN((ROW()-2)/3,0)*6,0)</f>
        <v/>
      </c>
      <c r="F81" s="48" t="str">
        <f t="shared" si="6"/>
        <v/>
      </c>
      <c r="G81" s="57"/>
      <c r="I81" s="49"/>
      <c r="K81" s="49"/>
    </row>
    <row r="82" spans="1:11" ht="12.75">
      <c r="A82" s="58" t="str">
        <f t="shared" si="4"/>
        <v/>
      </c>
      <c r="B82" s="58">
        <f t="shared" si="5"/>
        <v>81</v>
      </c>
      <c r="C82" s="58" t="str">
        <f ca="1">OFFSET('h-lot'!A$3,ROUNDDOWN((ROW()-2)/3,0)*6,0)</f>
        <v/>
      </c>
      <c r="D82" s="58" t="s">
        <v>43</v>
      </c>
      <c r="E82" s="58" t="str">
        <f ca="1">OFFSET('h-lot'!A$4,ROUNDDOWN((ROW()-2)/3,0)*6,0)</f>
        <v/>
      </c>
      <c r="F82" s="48" t="str">
        <f t="shared" si="6"/>
        <v/>
      </c>
      <c r="G82" s="57"/>
      <c r="I82" s="49"/>
      <c r="K82" s="49"/>
    </row>
    <row r="83" spans="1:11" ht="12.75">
      <c r="A83" s="38">
        <f t="shared" si="4"/>
        <v>28</v>
      </c>
      <c r="B83" s="38">
        <f t="shared" si="5"/>
        <v>82</v>
      </c>
      <c r="C83" s="38" t="str">
        <f ca="1">OFFSET('h-lot'!A$1,ROUNDDOWN((ROW()-2)/3,0)*6,0)</f>
        <v/>
      </c>
      <c r="D83" s="38" t="s">
        <v>43</v>
      </c>
      <c r="E83" s="38" t="str">
        <f ca="1">OFFSET('h-lot'!A$6,ROUNDDOWN((ROW()-2)/3,0)*6,0)</f>
        <v/>
      </c>
      <c r="F83" s="48" t="str">
        <f t="shared" si="6"/>
        <v/>
      </c>
      <c r="G83" s="57"/>
      <c r="I83" s="49"/>
      <c r="K83" s="49"/>
    </row>
    <row r="84" spans="1:11" ht="12.75">
      <c r="A84" s="49" t="str">
        <f t="shared" si="4"/>
        <v/>
      </c>
      <c r="B84" s="36">
        <f t="shared" si="5"/>
        <v>83</v>
      </c>
      <c r="C84" s="49" t="str">
        <f ca="1">OFFSET('h-lot'!A$2,ROUNDDOWN((ROW()-2)/3,0)*6,0)</f>
        <v/>
      </c>
      <c r="D84" s="49" t="s">
        <v>43</v>
      </c>
      <c r="E84" s="36" t="str">
        <f ca="1">OFFSET('h-lot'!A$5,ROUNDDOWN((ROW()-2)/3,0)*6,0)</f>
        <v/>
      </c>
      <c r="F84" s="48" t="str">
        <f t="shared" si="6"/>
        <v/>
      </c>
      <c r="G84" s="57"/>
      <c r="I84" s="49"/>
      <c r="K84" s="49"/>
    </row>
    <row r="85" spans="1:11" ht="12.75">
      <c r="A85" s="58" t="str">
        <f t="shared" si="4"/>
        <v/>
      </c>
      <c r="B85" s="58">
        <f t="shared" si="5"/>
        <v>84</v>
      </c>
      <c r="C85" s="58" t="str">
        <f ca="1">OFFSET('h-lot'!A$3,ROUNDDOWN((ROW()-2)/3,0)*6,0)</f>
        <v/>
      </c>
      <c r="D85" s="58" t="s">
        <v>43</v>
      </c>
      <c r="E85" s="58" t="str">
        <f ca="1">OFFSET('h-lot'!A$4,ROUNDDOWN((ROW()-2)/3,0)*6,0)</f>
        <v/>
      </c>
      <c r="F85" s="48" t="str">
        <f t="shared" si="6"/>
        <v/>
      </c>
      <c r="G85" s="57"/>
      <c r="I85" s="49"/>
      <c r="K85" s="49"/>
    </row>
    <row r="86" spans="1:11" ht="12.75">
      <c r="A86" s="38">
        <f t="shared" si="4"/>
        <v>29</v>
      </c>
      <c r="B86" s="38">
        <f t="shared" si="5"/>
        <v>85</v>
      </c>
      <c r="C86" s="38" t="str">
        <f ca="1">OFFSET('h-lot'!A$1,ROUNDDOWN((ROW()-2)/3,0)*6,0)</f>
        <v/>
      </c>
      <c r="D86" s="38" t="s">
        <v>43</v>
      </c>
      <c r="E86" s="38" t="str">
        <f ca="1">OFFSET('h-lot'!A$6,ROUNDDOWN((ROW()-2)/3,0)*6,0)</f>
        <v/>
      </c>
      <c r="F86" s="48" t="str">
        <f t="shared" si="6"/>
        <v/>
      </c>
      <c r="G86" s="57"/>
      <c r="I86" s="49"/>
      <c r="K86" s="49"/>
    </row>
    <row r="87" spans="1:11" ht="12.75">
      <c r="A87" s="49" t="str">
        <f t="shared" si="4"/>
        <v/>
      </c>
      <c r="B87" s="36">
        <f t="shared" si="5"/>
        <v>86</v>
      </c>
      <c r="C87" s="49" t="str">
        <f ca="1">OFFSET('h-lot'!A$2,ROUNDDOWN((ROW()-2)/3,0)*6,0)</f>
        <v/>
      </c>
      <c r="D87" s="49" t="s">
        <v>43</v>
      </c>
      <c r="E87" s="36" t="str">
        <f ca="1">OFFSET('h-lot'!A$5,ROUNDDOWN((ROW()-2)/3,0)*6,0)</f>
        <v/>
      </c>
      <c r="F87" s="48" t="str">
        <f t="shared" si="6"/>
        <v/>
      </c>
      <c r="G87" s="57"/>
      <c r="I87" s="49"/>
      <c r="K87" s="49"/>
    </row>
    <row r="88" spans="1:11" ht="12.75">
      <c r="A88" s="58" t="str">
        <f t="shared" si="4"/>
        <v/>
      </c>
      <c r="B88" s="58">
        <f t="shared" si="5"/>
        <v>87</v>
      </c>
      <c r="C88" s="58" t="str">
        <f ca="1">OFFSET('h-lot'!A$3,ROUNDDOWN((ROW()-2)/3,0)*6,0)</f>
        <v/>
      </c>
      <c r="D88" s="58" t="s">
        <v>43</v>
      </c>
      <c r="E88" s="58" t="str">
        <f ca="1">OFFSET('h-lot'!A$4,ROUNDDOWN((ROW()-2)/3,0)*6,0)</f>
        <v/>
      </c>
      <c r="F88" s="48" t="str">
        <f t="shared" si="6"/>
        <v/>
      </c>
      <c r="G88" s="57"/>
      <c r="I88" s="49"/>
      <c r="K88" s="49"/>
    </row>
    <row r="89" spans="1:11" ht="12.75">
      <c r="A89" s="38">
        <f t="shared" si="4"/>
        <v>30</v>
      </c>
      <c r="B89" s="38">
        <f t="shared" si="5"/>
        <v>88</v>
      </c>
      <c r="C89" s="38" t="str">
        <f ca="1">OFFSET('h-lot'!A$1,ROUNDDOWN((ROW()-2)/3,0)*6,0)</f>
        <v/>
      </c>
      <c r="D89" s="38" t="s">
        <v>43</v>
      </c>
      <c r="E89" s="38" t="str">
        <f ca="1">OFFSET('h-lot'!A$6,ROUNDDOWN((ROW()-2)/3,0)*6,0)</f>
        <v/>
      </c>
      <c r="F89" s="48" t="str">
        <f t="shared" si="6"/>
        <v/>
      </c>
      <c r="G89" s="57"/>
      <c r="I89" s="49"/>
      <c r="K89" s="49"/>
    </row>
    <row r="90" spans="1:11" ht="12.75">
      <c r="A90" s="49" t="str">
        <f t="shared" si="4"/>
        <v/>
      </c>
      <c r="B90" s="36">
        <f t="shared" si="5"/>
        <v>89</v>
      </c>
      <c r="C90" s="49" t="str">
        <f ca="1">OFFSET('h-lot'!A$2,ROUNDDOWN((ROW()-2)/3,0)*6,0)</f>
        <v/>
      </c>
      <c r="D90" s="49" t="s">
        <v>43</v>
      </c>
      <c r="E90" s="36" t="str">
        <f ca="1">OFFSET('h-lot'!A$5,ROUNDDOWN((ROW()-2)/3,0)*6,0)</f>
        <v/>
      </c>
      <c r="F90" s="48" t="str">
        <f t="shared" si="6"/>
        <v/>
      </c>
      <c r="G90" s="57"/>
      <c r="I90" s="49"/>
      <c r="K90" s="49"/>
    </row>
    <row r="91" spans="1:11" ht="12.75">
      <c r="A91" s="58" t="str">
        <f t="shared" si="4"/>
        <v/>
      </c>
      <c r="B91" s="58">
        <f t="shared" si="5"/>
        <v>90</v>
      </c>
      <c r="C91" s="58" t="str">
        <f ca="1">OFFSET('h-lot'!A$3,ROUNDDOWN((ROW()-2)/3,0)*6,0)</f>
        <v/>
      </c>
      <c r="D91" s="58" t="s">
        <v>43</v>
      </c>
      <c r="E91" s="58" t="str">
        <f ca="1">OFFSET('h-lot'!A$4,ROUNDDOWN((ROW()-2)/3,0)*6,0)</f>
        <v/>
      </c>
      <c r="F91" s="48" t="str">
        <f t="shared" si="6"/>
        <v/>
      </c>
      <c r="G91" s="57"/>
      <c r="I91" s="49"/>
      <c r="K91" s="49"/>
    </row>
    <row r="92" spans="1:11" ht="12.75">
      <c r="A92" s="38">
        <f t="shared" si="4"/>
        <v>31</v>
      </c>
      <c r="B92" s="38">
        <f t="shared" si="5"/>
        <v>91</v>
      </c>
      <c r="C92" s="38" t="str">
        <f ca="1">OFFSET('h-lot'!A$1,ROUNDDOWN((ROW()-2)/3,0)*6,0)</f>
        <v/>
      </c>
      <c r="D92" s="38" t="s">
        <v>43</v>
      </c>
      <c r="E92" s="38" t="str">
        <f ca="1">OFFSET('h-lot'!A$6,ROUNDDOWN((ROW()-2)/3,0)*6,0)</f>
        <v/>
      </c>
      <c r="F92" s="48" t="str">
        <f t="shared" si="6"/>
        <v/>
      </c>
      <c r="G92" s="57"/>
      <c r="I92" s="49"/>
      <c r="K92" s="49"/>
    </row>
    <row r="93" spans="1:11" ht="12.75">
      <c r="A93" s="49" t="str">
        <f t="shared" si="4"/>
        <v/>
      </c>
      <c r="B93" s="36">
        <f t="shared" si="5"/>
        <v>92</v>
      </c>
      <c r="C93" s="49" t="str">
        <f ca="1">OFFSET('h-lot'!A$2,ROUNDDOWN((ROW()-2)/3,0)*6,0)</f>
        <v/>
      </c>
      <c r="D93" s="49" t="s">
        <v>43</v>
      </c>
      <c r="E93" s="36" t="str">
        <f ca="1">OFFSET('h-lot'!A$5,ROUNDDOWN((ROW()-2)/3,0)*6,0)</f>
        <v/>
      </c>
      <c r="F93" s="48" t="str">
        <f t="shared" si="6"/>
        <v/>
      </c>
      <c r="G93" s="57"/>
      <c r="I93" s="49"/>
      <c r="K93" s="49"/>
    </row>
    <row r="94" spans="1:11" ht="12.75">
      <c r="A94" s="58" t="str">
        <f t="shared" si="4"/>
        <v/>
      </c>
      <c r="B94" s="58">
        <f t="shared" si="5"/>
        <v>93</v>
      </c>
      <c r="C94" s="58" t="str">
        <f ca="1">OFFSET('h-lot'!A$3,ROUNDDOWN((ROW()-2)/3,0)*6,0)</f>
        <v/>
      </c>
      <c r="D94" s="58" t="s">
        <v>43</v>
      </c>
      <c r="E94" s="58" t="str">
        <f ca="1">OFFSET('h-lot'!A$4,ROUNDDOWN((ROW()-2)/3,0)*6,0)</f>
        <v/>
      </c>
      <c r="F94" s="48" t="str">
        <f t="shared" si="6"/>
        <v/>
      </c>
      <c r="G94" s="57"/>
      <c r="I94" s="49"/>
      <c r="K94" s="49"/>
    </row>
    <row r="95" spans="1:11" ht="12.75">
      <c r="A95" s="38">
        <f t="shared" si="4"/>
        <v>32</v>
      </c>
      <c r="B95" s="38">
        <f t="shared" si="5"/>
        <v>94</v>
      </c>
      <c r="C95" s="38" t="str">
        <f ca="1">OFFSET('h-lot'!A$1,ROUNDDOWN((ROW()-2)/3,0)*6,0)</f>
        <v/>
      </c>
      <c r="D95" s="38" t="s">
        <v>43</v>
      </c>
      <c r="E95" s="38" t="str">
        <f ca="1">OFFSET('h-lot'!A$6,ROUNDDOWN((ROW()-2)/3,0)*6,0)</f>
        <v/>
      </c>
      <c r="F95" s="48" t="str">
        <f t="shared" si="6"/>
        <v/>
      </c>
      <c r="G95" s="57"/>
      <c r="I95" s="49"/>
      <c r="K95" s="49"/>
    </row>
    <row r="96" spans="1:11" ht="12.75">
      <c r="A96" s="49" t="str">
        <f t="shared" si="4"/>
        <v/>
      </c>
      <c r="B96" s="36">
        <f t="shared" si="5"/>
        <v>95</v>
      </c>
      <c r="C96" s="49" t="str">
        <f ca="1">OFFSET('h-lot'!A$2,ROUNDDOWN((ROW()-2)/3,0)*6,0)</f>
        <v/>
      </c>
      <c r="D96" s="49" t="s">
        <v>43</v>
      </c>
      <c r="E96" s="36" t="str">
        <f ca="1">OFFSET('h-lot'!A$5,ROUNDDOWN((ROW()-2)/3,0)*6,0)</f>
        <v/>
      </c>
      <c r="F96" s="48" t="str">
        <f t="shared" si="6"/>
        <v/>
      </c>
      <c r="G96" s="57"/>
      <c r="I96" s="49"/>
      <c r="K96" s="49"/>
    </row>
    <row r="97" spans="1:11" ht="12.75">
      <c r="A97" s="58" t="str">
        <f t="shared" si="4"/>
        <v/>
      </c>
      <c r="B97" s="58">
        <f t="shared" si="5"/>
        <v>96</v>
      </c>
      <c r="C97" s="58" t="str">
        <f ca="1">OFFSET('h-lot'!A$3,ROUNDDOWN((ROW()-2)/3,0)*6,0)</f>
        <v/>
      </c>
      <c r="D97" s="58" t="s">
        <v>43</v>
      </c>
      <c r="E97" s="58" t="str">
        <f ca="1">OFFSET('h-lot'!A$4,ROUNDDOWN((ROW()-2)/3,0)*6,0)</f>
        <v/>
      </c>
      <c r="F97" s="48" t="str">
        <f t="shared" si="6"/>
        <v/>
      </c>
      <c r="G97" s="57"/>
      <c r="I97" s="49"/>
      <c r="K97" s="49"/>
    </row>
    <row r="98" spans="1:11" ht="12.75">
      <c r="A98" s="38">
        <f aca="true" t="shared" si="7" ref="A98:A106">IF(LEN((ROW()+1)/3)&gt;4,"",(ROW()+1)/3)</f>
        <v>33</v>
      </c>
      <c r="B98" s="38">
        <f t="shared" si="5"/>
        <v>97</v>
      </c>
      <c r="C98" s="38" t="str">
        <f ca="1">OFFSET('h-lot'!A$1,ROUNDDOWN((ROW()-2)/3,0)*6,0)</f>
        <v/>
      </c>
      <c r="D98" s="38" t="s">
        <v>43</v>
      </c>
      <c r="E98" s="38" t="str">
        <f ca="1">OFFSET('h-lot'!A$6,ROUNDDOWN((ROW()-2)/3,0)*6,0)</f>
        <v/>
      </c>
      <c r="F98" s="48" t="str">
        <f t="shared" si="6"/>
        <v/>
      </c>
      <c r="G98" s="57"/>
      <c r="I98" s="49"/>
      <c r="K98" s="49"/>
    </row>
    <row r="99" spans="1:11" ht="12.75">
      <c r="A99" s="49" t="str">
        <f t="shared" si="7"/>
        <v/>
      </c>
      <c r="B99" s="36">
        <f t="shared" si="5"/>
        <v>98</v>
      </c>
      <c r="C99" s="49" t="str">
        <f ca="1">OFFSET('h-lot'!A$2,ROUNDDOWN((ROW()-2)/3,0)*6,0)</f>
        <v/>
      </c>
      <c r="D99" s="49" t="s">
        <v>43</v>
      </c>
      <c r="E99" s="36" t="str">
        <f ca="1">OFFSET('h-lot'!A$5,ROUNDDOWN((ROW()-2)/3,0)*6,0)</f>
        <v/>
      </c>
      <c r="F99" s="48" t="str">
        <f t="shared" si="6"/>
        <v/>
      </c>
      <c r="G99" s="57"/>
      <c r="I99" s="49"/>
      <c r="K99" s="49"/>
    </row>
    <row r="100" spans="1:11" ht="12.75">
      <c r="A100" s="58" t="str">
        <f t="shared" si="7"/>
        <v/>
      </c>
      <c r="B100" s="58">
        <f t="shared" si="5"/>
        <v>99</v>
      </c>
      <c r="C100" s="58" t="str">
        <f ca="1">OFFSET('h-lot'!A$3,ROUNDDOWN((ROW()-2)/3,0)*6,0)</f>
        <v/>
      </c>
      <c r="D100" s="58" t="s">
        <v>43</v>
      </c>
      <c r="E100" s="58" t="str">
        <f ca="1">OFFSET('h-lot'!A$4,ROUNDDOWN((ROW()-2)/3,0)*6,0)</f>
        <v/>
      </c>
      <c r="F100" s="48" t="str">
        <f t="shared" si="6"/>
        <v/>
      </c>
      <c r="G100" s="57"/>
      <c r="I100" s="49"/>
      <c r="K100" s="49"/>
    </row>
    <row r="101" spans="1:11" ht="12.75">
      <c r="A101" s="38">
        <f t="shared" si="7"/>
        <v>34</v>
      </c>
      <c r="B101" s="38">
        <f t="shared" si="5"/>
        <v>100</v>
      </c>
      <c r="C101" s="38" t="str">
        <f ca="1">OFFSET('h-lot'!A$1,ROUNDDOWN((ROW()-2)/3,0)*6,0)</f>
        <v/>
      </c>
      <c r="D101" s="38" t="s">
        <v>43</v>
      </c>
      <c r="E101" s="38" t="str">
        <f ca="1">OFFSET('h-lot'!A$6,ROUNDDOWN((ROW()-2)/3,0)*6,0)</f>
        <v/>
      </c>
      <c r="F101" s="48" t="str">
        <f aca="true" t="shared" si="8" ref="F101:F103">IF(G101=1,"1-0",IF(G101=3,"½-½",IF(G101=2,"0-1","")))</f>
        <v/>
      </c>
      <c r="G101" s="57"/>
      <c r="I101" s="49"/>
      <c r="K101" s="49"/>
    </row>
    <row r="102" spans="1:11" ht="12.75">
      <c r="A102" s="49" t="str">
        <f t="shared" si="7"/>
        <v/>
      </c>
      <c r="B102" s="36">
        <f t="shared" si="5"/>
        <v>101</v>
      </c>
      <c r="C102" s="49" t="str">
        <f ca="1">OFFSET('h-lot'!A$2,ROUNDDOWN((ROW()-2)/3,0)*6,0)</f>
        <v/>
      </c>
      <c r="D102" s="49" t="s">
        <v>43</v>
      </c>
      <c r="E102" s="36" t="str">
        <f ca="1">OFFSET('h-lot'!A$5,ROUNDDOWN((ROW()-2)/3,0)*6,0)</f>
        <v/>
      </c>
      <c r="F102" s="48" t="str">
        <f t="shared" si="8"/>
        <v/>
      </c>
      <c r="G102" s="57"/>
      <c r="I102" s="49"/>
      <c r="K102" s="49"/>
    </row>
    <row r="103" spans="1:11" ht="12.75">
      <c r="A103" s="58" t="str">
        <f t="shared" si="7"/>
        <v/>
      </c>
      <c r="B103" s="58">
        <f t="shared" si="5"/>
        <v>102</v>
      </c>
      <c r="C103" s="58" t="str">
        <f ca="1">OFFSET('h-lot'!A$3,ROUNDDOWN((ROW()-2)/3,0)*6,0)</f>
        <v/>
      </c>
      <c r="D103" s="58" t="s">
        <v>43</v>
      </c>
      <c r="E103" s="58" t="str">
        <f ca="1">OFFSET('h-lot'!A$4,ROUNDDOWN((ROW()-2)/3,0)*6,0)</f>
        <v/>
      </c>
      <c r="F103" s="48" t="str">
        <f t="shared" si="8"/>
        <v/>
      </c>
      <c r="G103" s="57"/>
      <c r="I103" s="49"/>
      <c r="K103" s="49"/>
    </row>
    <row r="104" spans="1:11" ht="12.75">
      <c r="A104" s="38">
        <f t="shared" si="7"/>
        <v>35</v>
      </c>
      <c r="B104" s="38">
        <f t="shared" si="5"/>
        <v>103</v>
      </c>
      <c r="C104" s="38" t="str">
        <f ca="1">OFFSET('h-lot'!A$1,ROUNDDOWN((ROW()-2)/3,0)*6,0)</f>
        <v/>
      </c>
      <c r="D104" s="38" t="s">
        <v>43</v>
      </c>
      <c r="E104" s="38" t="str">
        <f ca="1">OFFSET('h-lot'!A$6,ROUNDDOWN((ROW()-2)/3,0)*6,0)</f>
        <v/>
      </c>
      <c r="F104" s="48" t="str">
        <f aca="true" t="shared" si="9" ref="F104:F106">IF(G104=1,"1-0",IF(G104=3,"½-½",IF(G104=2,"0-1","")))</f>
        <v/>
      </c>
      <c r="G104" s="57"/>
      <c r="I104" s="49"/>
      <c r="K104" s="49"/>
    </row>
    <row r="105" spans="1:7" ht="12.75">
      <c r="A105" s="49" t="str">
        <f t="shared" si="7"/>
        <v/>
      </c>
      <c r="B105" s="36">
        <f t="shared" si="5"/>
        <v>104</v>
      </c>
      <c r="C105" s="49" t="str">
        <f ca="1">OFFSET('h-lot'!A$2,ROUNDDOWN((ROW()-2)/3,0)*6,0)</f>
        <v/>
      </c>
      <c r="D105" s="49" t="s">
        <v>43</v>
      </c>
      <c r="E105" s="36" t="str">
        <f ca="1">OFFSET('h-lot'!A$5,ROUNDDOWN((ROW()-2)/3,0)*6,0)</f>
        <v/>
      </c>
      <c r="F105" s="48" t="str">
        <f t="shared" si="9"/>
        <v/>
      </c>
      <c r="G105" s="57"/>
    </row>
    <row r="106" spans="1:7" ht="12.75">
      <c r="A106" s="58" t="str">
        <f t="shared" si="7"/>
        <v/>
      </c>
      <c r="B106" s="58">
        <f t="shared" si="5"/>
        <v>105</v>
      </c>
      <c r="C106" s="58" t="str">
        <f ca="1">OFFSET('h-lot'!A$3,ROUNDDOWN((ROW()-2)/3,0)*6,0)</f>
        <v/>
      </c>
      <c r="D106" s="58" t="s">
        <v>43</v>
      </c>
      <c r="E106" s="58" t="str">
        <f ca="1">OFFSET('h-lot'!A$4,ROUNDDOWN((ROW()-2)/3,0)*6,0)</f>
        <v/>
      </c>
      <c r="F106" s="48" t="str">
        <f t="shared" si="9"/>
        <v/>
      </c>
      <c r="G106" s="57"/>
    </row>
  </sheetData>
  <printOptions/>
  <pageMargins left="0.7" right="0.7" top="0.75" bottom="0.75" header="0.3" footer="0.3"/>
  <pageSetup horizontalDpi="600" verticalDpi="600" orientation="portrait" paperSize="9" scale="11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6"/>
  <sheetViews>
    <sheetView workbookViewId="0" topLeftCell="A1"/>
  </sheetViews>
  <sheetFormatPr defaultColWidth="9.140625" defaultRowHeight="12.75"/>
  <cols>
    <col min="1" max="1" width="6.57421875" style="49" bestFit="1" customWidth="1"/>
    <col min="2" max="2" width="5.28125" style="49" bestFit="1" customWidth="1"/>
    <col min="3" max="3" width="20.8515625" style="49" bestFit="1" customWidth="1"/>
    <col min="4" max="4" width="1.57421875" style="49" bestFit="1" customWidth="1"/>
    <col min="5" max="5" width="23.421875" style="36" bestFit="1" customWidth="1"/>
    <col min="6" max="6" width="9.140625" style="37" customWidth="1"/>
    <col min="7" max="7" width="4.00390625" style="36" bestFit="1" customWidth="1"/>
    <col min="8" max="8" width="15.57421875" style="0" bestFit="1" customWidth="1"/>
    <col min="9" max="9" width="1.57421875" style="0" customWidth="1"/>
    <col min="10" max="10" width="19.28125" style="0" bestFit="1" customWidth="1"/>
  </cols>
  <sheetData>
    <row r="1" spans="1:7" ht="12.75">
      <c r="A1" s="4" t="s">
        <v>57</v>
      </c>
      <c r="B1" s="4" t="s">
        <v>44</v>
      </c>
      <c r="C1" s="4" t="s">
        <v>45</v>
      </c>
      <c r="F1" s="47" t="s">
        <v>66</v>
      </c>
      <c r="G1" s="46" t="s">
        <v>65</v>
      </c>
    </row>
    <row r="2" spans="1:7" ht="12.75">
      <c r="A2" s="38">
        <f aca="true" t="shared" si="0" ref="A2:A33">IF(LEN((ROW()+1)/3)&gt;4,"",(ROW()+1)/3)</f>
        <v>1</v>
      </c>
      <c r="B2" s="38">
        <f aca="true" t="shared" si="1" ref="B2:B65">ROW()-1</f>
        <v>1</v>
      </c>
      <c r="C2" s="38" t="str">
        <f ca="1">OFFSET('h-lot'!A$6,ROUNDDOWN((ROW()-2)/3,0)*6,0)</f>
        <v/>
      </c>
      <c r="D2" s="38" t="s">
        <v>43</v>
      </c>
      <c r="E2" s="38" t="str">
        <f ca="1">OFFSET('h-lot'!A$4,ROUNDDOWN((ROW()-2)/3,0)*6,0)</f>
        <v/>
      </c>
      <c r="F2" s="48" t="str">
        <f>IF(G2=1,"1-0",IF(G2=3,"½-½",IF(G2=2,"0-1","")))</f>
        <v/>
      </c>
      <c r="G2" s="57"/>
    </row>
    <row r="3" spans="1:7" ht="12.75">
      <c r="A3" s="49" t="str">
        <f t="shared" si="0"/>
        <v/>
      </c>
      <c r="B3" s="36">
        <f t="shared" si="1"/>
        <v>2</v>
      </c>
      <c r="C3" s="49" t="str">
        <f ca="1">OFFSET('h-lot'!A$5,ROUNDDOWN((ROW()-2)/3,0)*6,0)</f>
        <v/>
      </c>
      <c r="D3" s="49" t="s">
        <v>43</v>
      </c>
      <c r="E3" s="36" t="str">
        <f ca="1">OFFSET('h-lot'!A$3,ROUNDDOWN((ROW()-2)/3,0)*6,0)</f>
        <v/>
      </c>
      <c r="F3" s="48" t="str">
        <f aca="true" t="shared" si="2" ref="F3:F66">IF(G3=1,"1-0",IF(G3=3,"½-½",IF(G3=2,"0-1","")))</f>
        <v/>
      </c>
      <c r="G3" s="57"/>
    </row>
    <row r="4" spans="1:7" ht="12.75">
      <c r="A4" s="58" t="str">
        <f t="shared" si="0"/>
        <v/>
      </c>
      <c r="B4" s="58">
        <f t="shared" si="1"/>
        <v>3</v>
      </c>
      <c r="C4" s="58" t="str">
        <f ca="1">OFFSET('h-lot'!A$1,ROUNDDOWN((ROW()-2)/3,0)*6,0)</f>
        <v/>
      </c>
      <c r="D4" s="58" t="s">
        <v>43</v>
      </c>
      <c r="E4" s="58" t="str">
        <f ca="1">OFFSET('h-lot'!A$2,ROUNDDOWN((ROW()-2)/3,0)*6,0)</f>
        <v/>
      </c>
      <c r="F4" s="48" t="str">
        <f t="shared" si="2"/>
        <v/>
      </c>
      <c r="G4" s="57"/>
    </row>
    <row r="5" spans="1:7" ht="12.75">
      <c r="A5" s="38">
        <f t="shared" si="0"/>
        <v>2</v>
      </c>
      <c r="B5" s="38">
        <f t="shared" si="1"/>
        <v>4</v>
      </c>
      <c r="C5" s="38" t="str">
        <f ca="1">OFFSET('h-lot'!A$6,ROUNDDOWN((ROW()-2)/3,0)*6,0)</f>
        <v/>
      </c>
      <c r="D5" s="38" t="s">
        <v>43</v>
      </c>
      <c r="E5" s="38" t="str">
        <f ca="1">OFFSET('h-lot'!A$4,ROUNDDOWN((ROW()-2)/3,0)*6,0)</f>
        <v/>
      </c>
      <c r="F5" s="48" t="str">
        <f t="shared" si="2"/>
        <v/>
      </c>
      <c r="G5" s="57"/>
    </row>
    <row r="6" spans="1:7" ht="12.75">
      <c r="A6" s="49" t="str">
        <f t="shared" si="0"/>
        <v/>
      </c>
      <c r="B6" s="36">
        <f t="shared" si="1"/>
        <v>5</v>
      </c>
      <c r="C6" s="49" t="str">
        <f ca="1">OFFSET('h-lot'!A$5,ROUNDDOWN((ROW()-2)/3,0)*6,0)</f>
        <v/>
      </c>
      <c r="D6" s="49" t="s">
        <v>43</v>
      </c>
      <c r="E6" s="36" t="str">
        <f ca="1">OFFSET('h-lot'!A$3,ROUNDDOWN((ROW()-2)/3,0)*6,0)</f>
        <v/>
      </c>
      <c r="F6" s="48" t="str">
        <f t="shared" si="2"/>
        <v/>
      </c>
      <c r="G6" s="57"/>
    </row>
    <row r="7" spans="1:7" ht="12.75">
      <c r="A7" s="58" t="str">
        <f t="shared" si="0"/>
        <v/>
      </c>
      <c r="B7" s="58">
        <f t="shared" si="1"/>
        <v>6</v>
      </c>
      <c r="C7" s="58" t="str">
        <f ca="1">OFFSET('h-lot'!A$1,ROUNDDOWN((ROW()-2)/3,0)*6,0)</f>
        <v/>
      </c>
      <c r="D7" s="58" t="s">
        <v>43</v>
      </c>
      <c r="E7" s="58" t="str">
        <f ca="1">OFFSET('h-lot'!A$2,ROUNDDOWN((ROW()-2)/3,0)*6,0)</f>
        <v/>
      </c>
      <c r="F7" s="48" t="str">
        <f t="shared" si="2"/>
        <v/>
      </c>
      <c r="G7" s="57"/>
    </row>
    <row r="8" spans="1:7" ht="12.75">
      <c r="A8" s="38">
        <f t="shared" si="0"/>
        <v>3</v>
      </c>
      <c r="B8" s="38">
        <f t="shared" si="1"/>
        <v>7</v>
      </c>
      <c r="C8" s="38" t="str">
        <f ca="1">OFFSET('h-lot'!A$6,ROUNDDOWN((ROW()-2)/3,0)*6,0)</f>
        <v/>
      </c>
      <c r="D8" s="38" t="s">
        <v>43</v>
      </c>
      <c r="E8" s="38" t="str">
        <f ca="1">OFFSET('h-lot'!A$4,ROUNDDOWN((ROW()-2)/3,0)*6,0)</f>
        <v/>
      </c>
      <c r="F8" s="48" t="str">
        <f t="shared" si="2"/>
        <v/>
      </c>
      <c r="G8" s="57"/>
    </row>
    <row r="9" spans="1:7" ht="12.75">
      <c r="A9" s="49" t="str">
        <f t="shared" si="0"/>
        <v/>
      </c>
      <c r="B9" s="36">
        <f t="shared" si="1"/>
        <v>8</v>
      </c>
      <c r="C9" s="49" t="str">
        <f ca="1">OFFSET('h-lot'!A$5,ROUNDDOWN((ROW()-2)/3,0)*6,0)</f>
        <v/>
      </c>
      <c r="D9" s="49" t="s">
        <v>43</v>
      </c>
      <c r="E9" s="36" t="str">
        <f ca="1">OFFSET('h-lot'!A$3,ROUNDDOWN((ROW()-2)/3,0)*6,0)</f>
        <v/>
      </c>
      <c r="F9" s="48" t="str">
        <f t="shared" si="2"/>
        <v/>
      </c>
      <c r="G9" s="57"/>
    </row>
    <row r="10" spans="1:7" ht="12.75">
      <c r="A10" s="58" t="str">
        <f t="shared" si="0"/>
        <v/>
      </c>
      <c r="B10" s="58">
        <f t="shared" si="1"/>
        <v>9</v>
      </c>
      <c r="C10" s="58" t="str">
        <f ca="1">OFFSET('h-lot'!A$1,ROUNDDOWN((ROW()-2)/3,0)*6,0)</f>
        <v/>
      </c>
      <c r="D10" s="58" t="s">
        <v>43</v>
      </c>
      <c r="E10" s="58" t="str">
        <f ca="1">OFFSET('h-lot'!A$2,ROUNDDOWN((ROW()-2)/3,0)*6,0)</f>
        <v/>
      </c>
      <c r="F10" s="48" t="str">
        <f t="shared" si="2"/>
        <v/>
      </c>
      <c r="G10" s="57"/>
    </row>
    <row r="11" spans="1:7" ht="12.75">
      <c r="A11" s="38">
        <f t="shared" si="0"/>
        <v>4</v>
      </c>
      <c r="B11" s="38">
        <f t="shared" si="1"/>
        <v>10</v>
      </c>
      <c r="C11" s="38" t="str">
        <f ca="1">OFFSET('h-lot'!A$6,ROUNDDOWN((ROW()-2)/3,0)*6,0)</f>
        <v/>
      </c>
      <c r="D11" s="38" t="s">
        <v>43</v>
      </c>
      <c r="E11" s="38" t="str">
        <f ca="1">OFFSET('h-lot'!A$4,ROUNDDOWN((ROW()-2)/3,0)*6,0)</f>
        <v/>
      </c>
      <c r="F11" s="48" t="str">
        <f t="shared" si="2"/>
        <v/>
      </c>
      <c r="G11" s="57"/>
    </row>
    <row r="12" spans="1:7" ht="12.75">
      <c r="A12" s="49" t="str">
        <f t="shared" si="0"/>
        <v/>
      </c>
      <c r="B12" s="36">
        <f t="shared" si="1"/>
        <v>11</v>
      </c>
      <c r="C12" s="49" t="str">
        <f ca="1">OFFSET('h-lot'!A$5,ROUNDDOWN((ROW()-2)/3,0)*6,0)</f>
        <v/>
      </c>
      <c r="D12" s="49" t="s">
        <v>43</v>
      </c>
      <c r="E12" s="36" t="str">
        <f ca="1">OFFSET('h-lot'!A$3,ROUNDDOWN((ROW()-2)/3,0)*6,0)</f>
        <v/>
      </c>
      <c r="F12" s="48" t="str">
        <f t="shared" si="2"/>
        <v/>
      </c>
      <c r="G12" s="57"/>
    </row>
    <row r="13" spans="1:7" ht="12.75">
      <c r="A13" s="58" t="str">
        <f t="shared" si="0"/>
        <v/>
      </c>
      <c r="B13" s="58">
        <f t="shared" si="1"/>
        <v>12</v>
      </c>
      <c r="C13" s="58" t="str">
        <f ca="1">OFFSET('h-lot'!A$1,ROUNDDOWN((ROW()-2)/3,0)*6,0)</f>
        <v/>
      </c>
      <c r="D13" s="58" t="s">
        <v>43</v>
      </c>
      <c r="E13" s="58" t="str">
        <f ca="1">OFFSET('h-lot'!A$2,ROUNDDOWN((ROW()-2)/3,0)*6,0)</f>
        <v/>
      </c>
      <c r="F13" s="48" t="str">
        <f t="shared" si="2"/>
        <v/>
      </c>
      <c r="G13" s="57"/>
    </row>
    <row r="14" spans="1:7" ht="12.75">
      <c r="A14" s="38">
        <f t="shared" si="0"/>
        <v>5</v>
      </c>
      <c r="B14" s="38">
        <f t="shared" si="1"/>
        <v>13</v>
      </c>
      <c r="C14" s="38" t="str">
        <f ca="1">OFFSET('h-lot'!A$6,ROUNDDOWN((ROW()-2)/3,0)*6,0)</f>
        <v/>
      </c>
      <c r="D14" s="38" t="s">
        <v>43</v>
      </c>
      <c r="E14" s="38" t="str">
        <f ca="1">OFFSET('h-lot'!A$4,ROUNDDOWN((ROW()-2)/3,0)*6,0)</f>
        <v/>
      </c>
      <c r="F14" s="48" t="str">
        <f t="shared" si="2"/>
        <v/>
      </c>
      <c r="G14" s="57"/>
    </row>
    <row r="15" spans="1:7" ht="12.75">
      <c r="A15" s="49" t="str">
        <f t="shared" si="0"/>
        <v/>
      </c>
      <c r="B15" s="36">
        <f t="shared" si="1"/>
        <v>14</v>
      </c>
      <c r="C15" s="49" t="str">
        <f ca="1">OFFSET('h-lot'!A$5,ROUNDDOWN((ROW()-2)/3,0)*6,0)</f>
        <v/>
      </c>
      <c r="D15" s="49" t="s">
        <v>43</v>
      </c>
      <c r="E15" s="36" t="str">
        <f ca="1">OFFSET('h-lot'!A$3,ROUNDDOWN((ROW()-2)/3,0)*6,0)</f>
        <v/>
      </c>
      <c r="F15" s="48" t="str">
        <f t="shared" si="2"/>
        <v/>
      </c>
      <c r="G15" s="57"/>
    </row>
    <row r="16" spans="1:7" ht="12.75">
      <c r="A16" s="58" t="str">
        <f t="shared" si="0"/>
        <v/>
      </c>
      <c r="B16" s="58">
        <f t="shared" si="1"/>
        <v>15</v>
      </c>
      <c r="C16" s="58" t="str">
        <f ca="1">OFFSET('h-lot'!A$1,ROUNDDOWN((ROW()-2)/3,0)*6,0)</f>
        <v/>
      </c>
      <c r="D16" s="58" t="s">
        <v>43</v>
      </c>
      <c r="E16" s="58" t="str">
        <f ca="1">OFFSET('h-lot'!A$2,ROUNDDOWN((ROW()-2)/3,0)*6,0)</f>
        <v/>
      </c>
      <c r="F16" s="48" t="str">
        <f t="shared" si="2"/>
        <v/>
      </c>
      <c r="G16" s="57"/>
    </row>
    <row r="17" spans="1:7" ht="12.75">
      <c r="A17" s="38">
        <f t="shared" si="0"/>
        <v>6</v>
      </c>
      <c r="B17" s="38">
        <f t="shared" si="1"/>
        <v>16</v>
      </c>
      <c r="C17" s="38" t="str">
        <f ca="1">OFFSET('h-lot'!A$6,ROUNDDOWN((ROW()-2)/3,0)*6,0)</f>
        <v/>
      </c>
      <c r="D17" s="38" t="s">
        <v>43</v>
      </c>
      <c r="E17" s="38" t="str">
        <f ca="1">OFFSET('h-lot'!A$4,ROUNDDOWN((ROW()-2)/3,0)*6,0)</f>
        <v/>
      </c>
      <c r="F17" s="48" t="str">
        <f t="shared" si="2"/>
        <v/>
      </c>
      <c r="G17" s="57"/>
    </row>
    <row r="18" spans="1:7" ht="12.75">
      <c r="A18" s="49" t="str">
        <f t="shared" si="0"/>
        <v/>
      </c>
      <c r="B18" s="36">
        <f t="shared" si="1"/>
        <v>17</v>
      </c>
      <c r="C18" s="49" t="str">
        <f ca="1">OFFSET('h-lot'!A$5,ROUNDDOWN((ROW()-2)/3,0)*6,0)</f>
        <v/>
      </c>
      <c r="D18" s="49" t="s">
        <v>43</v>
      </c>
      <c r="E18" s="36" t="str">
        <f ca="1">OFFSET('h-lot'!A$3,ROUNDDOWN((ROW()-2)/3,0)*6,0)</f>
        <v/>
      </c>
      <c r="F18" s="48" t="str">
        <f t="shared" si="2"/>
        <v/>
      </c>
      <c r="G18" s="57"/>
    </row>
    <row r="19" spans="1:7" ht="12.75">
      <c r="A19" s="58" t="str">
        <f t="shared" si="0"/>
        <v/>
      </c>
      <c r="B19" s="58">
        <f t="shared" si="1"/>
        <v>18</v>
      </c>
      <c r="C19" s="58" t="str">
        <f ca="1">OFFSET('h-lot'!A$1,ROUNDDOWN((ROW()-2)/3,0)*6,0)</f>
        <v/>
      </c>
      <c r="D19" s="58" t="s">
        <v>43</v>
      </c>
      <c r="E19" s="58" t="str">
        <f ca="1">OFFSET('h-lot'!A$2,ROUNDDOWN((ROW()-2)/3,0)*6,0)</f>
        <v/>
      </c>
      <c r="F19" s="48" t="str">
        <f t="shared" si="2"/>
        <v/>
      </c>
      <c r="G19" s="57"/>
    </row>
    <row r="20" spans="1:7" ht="12.75">
      <c r="A20" s="38">
        <f t="shared" si="0"/>
        <v>7</v>
      </c>
      <c r="B20" s="38">
        <f t="shared" si="1"/>
        <v>19</v>
      </c>
      <c r="C20" s="38" t="str">
        <f ca="1">OFFSET('h-lot'!A$6,ROUNDDOWN((ROW()-2)/3,0)*6,0)</f>
        <v/>
      </c>
      <c r="D20" s="38" t="s">
        <v>43</v>
      </c>
      <c r="E20" s="38" t="str">
        <f ca="1">OFFSET('h-lot'!A$4,ROUNDDOWN((ROW()-2)/3,0)*6,0)</f>
        <v/>
      </c>
      <c r="F20" s="48" t="str">
        <f t="shared" si="2"/>
        <v/>
      </c>
      <c r="G20" s="57"/>
    </row>
    <row r="21" spans="1:7" ht="12.75">
      <c r="A21" s="49" t="str">
        <f t="shared" si="0"/>
        <v/>
      </c>
      <c r="B21" s="36">
        <f t="shared" si="1"/>
        <v>20</v>
      </c>
      <c r="C21" s="49" t="str">
        <f ca="1">OFFSET('h-lot'!A$5,ROUNDDOWN((ROW()-2)/3,0)*6,0)</f>
        <v/>
      </c>
      <c r="D21" s="49" t="s">
        <v>43</v>
      </c>
      <c r="E21" s="36" t="str">
        <f ca="1">OFFSET('h-lot'!A$3,ROUNDDOWN((ROW()-2)/3,0)*6,0)</f>
        <v/>
      </c>
      <c r="F21" s="48" t="str">
        <f t="shared" si="2"/>
        <v/>
      </c>
      <c r="G21" s="57"/>
    </row>
    <row r="22" spans="1:7" ht="12.75">
      <c r="A22" s="58" t="str">
        <f t="shared" si="0"/>
        <v/>
      </c>
      <c r="B22" s="58">
        <f t="shared" si="1"/>
        <v>21</v>
      </c>
      <c r="C22" s="58" t="str">
        <f ca="1">OFFSET('h-lot'!A$1,ROUNDDOWN((ROW()-2)/3,0)*6,0)</f>
        <v/>
      </c>
      <c r="D22" s="58" t="s">
        <v>43</v>
      </c>
      <c r="E22" s="58" t="str">
        <f ca="1">OFFSET('h-lot'!A$2,ROUNDDOWN((ROW()-2)/3,0)*6,0)</f>
        <v/>
      </c>
      <c r="F22" s="48" t="str">
        <f t="shared" si="2"/>
        <v/>
      </c>
      <c r="G22" s="57"/>
    </row>
    <row r="23" spans="1:7" ht="12.75">
      <c r="A23" s="38">
        <f t="shared" si="0"/>
        <v>8</v>
      </c>
      <c r="B23" s="38">
        <f t="shared" si="1"/>
        <v>22</v>
      </c>
      <c r="C23" s="38" t="str">
        <f ca="1">OFFSET('h-lot'!A$6,ROUNDDOWN((ROW()-2)/3,0)*6,0)</f>
        <v/>
      </c>
      <c r="D23" s="38" t="s">
        <v>43</v>
      </c>
      <c r="E23" s="38" t="str">
        <f ca="1">OFFSET('h-lot'!A$4,ROUNDDOWN((ROW()-2)/3,0)*6,0)</f>
        <v/>
      </c>
      <c r="F23" s="48" t="str">
        <f t="shared" si="2"/>
        <v/>
      </c>
      <c r="G23" s="57"/>
    </row>
    <row r="24" spans="1:7" ht="12.75">
      <c r="A24" s="49" t="str">
        <f t="shared" si="0"/>
        <v/>
      </c>
      <c r="B24" s="36">
        <f t="shared" si="1"/>
        <v>23</v>
      </c>
      <c r="C24" s="49" t="str">
        <f ca="1">OFFSET('h-lot'!A$5,ROUNDDOWN((ROW()-2)/3,0)*6,0)</f>
        <v/>
      </c>
      <c r="D24" s="49" t="s">
        <v>43</v>
      </c>
      <c r="E24" s="36" t="str">
        <f ca="1">OFFSET('h-lot'!A$3,ROUNDDOWN((ROW()-2)/3,0)*6,0)</f>
        <v/>
      </c>
      <c r="F24" s="48" t="str">
        <f t="shared" si="2"/>
        <v/>
      </c>
      <c r="G24" s="57"/>
    </row>
    <row r="25" spans="1:7" ht="12.75">
      <c r="A25" s="58" t="str">
        <f t="shared" si="0"/>
        <v/>
      </c>
      <c r="B25" s="58">
        <f t="shared" si="1"/>
        <v>24</v>
      </c>
      <c r="C25" s="58" t="str">
        <f ca="1">OFFSET('h-lot'!A$1,ROUNDDOWN((ROW()-2)/3,0)*6,0)</f>
        <v/>
      </c>
      <c r="D25" s="58" t="s">
        <v>43</v>
      </c>
      <c r="E25" s="58" t="str">
        <f ca="1">OFFSET('h-lot'!A$2,ROUNDDOWN((ROW()-2)/3,0)*6,0)</f>
        <v/>
      </c>
      <c r="F25" s="48" t="str">
        <f t="shared" si="2"/>
        <v/>
      </c>
      <c r="G25" s="57"/>
    </row>
    <row r="26" spans="1:7" ht="12.75">
      <c r="A26" s="38">
        <f t="shared" si="0"/>
        <v>9</v>
      </c>
      <c r="B26" s="38">
        <f t="shared" si="1"/>
        <v>25</v>
      </c>
      <c r="C26" s="38" t="str">
        <f ca="1">OFFSET('h-lot'!A$6,ROUNDDOWN((ROW()-2)/3,0)*6,0)</f>
        <v/>
      </c>
      <c r="D26" s="38" t="s">
        <v>43</v>
      </c>
      <c r="E26" s="38" t="str">
        <f ca="1">OFFSET('h-lot'!A$4,ROUNDDOWN((ROW()-2)/3,0)*6,0)</f>
        <v/>
      </c>
      <c r="F26" s="48" t="str">
        <f t="shared" si="2"/>
        <v/>
      </c>
      <c r="G26" s="57"/>
    </row>
    <row r="27" spans="1:7" ht="12.75">
      <c r="A27" s="49" t="str">
        <f t="shared" si="0"/>
        <v/>
      </c>
      <c r="B27" s="36">
        <f t="shared" si="1"/>
        <v>26</v>
      </c>
      <c r="C27" s="49" t="str">
        <f ca="1">OFFSET('h-lot'!A$5,ROUNDDOWN((ROW()-2)/3,0)*6,0)</f>
        <v/>
      </c>
      <c r="D27" s="49" t="s">
        <v>43</v>
      </c>
      <c r="E27" s="36" t="str">
        <f ca="1">OFFSET('h-lot'!A$3,ROUNDDOWN((ROW()-2)/3,0)*6,0)</f>
        <v/>
      </c>
      <c r="F27" s="48" t="str">
        <f t="shared" si="2"/>
        <v/>
      </c>
      <c r="G27" s="57"/>
    </row>
    <row r="28" spans="1:7" ht="12.75">
      <c r="A28" s="58" t="str">
        <f t="shared" si="0"/>
        <v/>
      </c>
      <c r="B28" s="58">
        <f t="shared" si="1"/>
        <v>27</v>
      </c>
      <c r="C28" s="58" t="str">
        <f ca="1">OFFSET('h-lot'!A$1,ROUNDDOWN((ROW()-2)/3,0)*6,0)</f>
        <v/>
      </c>
      <c r="D28" s="58" t="s">
        <v>43</v>
      </c>
      <c r="E28" s="58" t="str">
        <f ca="1">OFFSET('h-lot'!A$2,ROUNDDOWN((ROW()-2)/3,0)*6,0)</f>
        <v/>
      </c>
      <c r="F28" s="48" t="str">
        <f t="shared" si="2"/>
        <v/>
      </c>
      <c r="G28" s="57"/>
    </row>
    <row r="29" spans="1:7" ht="12.75">
      <c r="A29" s="38">
        <f t="shared" si="0"/>
        <v>10</v>
      </c>
      <c r="B29" s="38">
        <f t="shared" si="1"/>
        <v>28</v>
      </c>
      <c r="C29" s="38" t="str">
        <f ca="1">OFFSET('h-lot'!A$6,ROUNDDOWN((ROW()-2)/3,0)*6,0)</f>
        <v/>
      </c>
      <c r="D29" s="38" t="s">
        <v>43</v>
      </c>
      <c r="E29" s="38" t="str">
        <f ca="1">OFFSET('h-lot'!A$4,ROUNDDOWN((ROW()-2)/3,0)*6,0)</f>
        <v/>
      </c>
      <c r="F29" s="48" t="str">
        <f t="shared" si="2"/>
        <v/>
      </c>
      <c r="G29" s="57"/>
    </row>
    <row r="30" spans="1:7" ht="12.75">
      <c r="A30" s="49" t="str">
        <f t="shared" si="0"/>
        <v/>
      </c>
      <c r="B30" s="36">
        <f t="shared" si="1"/>
        <v>29</v>
      </c>
      <c r="C30" s="49" t="str">
        <f ca="1">OFFSET('h-lot'!A$5,ROUNDDOWN((ROW()-2)/3,0)*6,0)</f>
        <v/>
      </c>
      <c r="D30" s="49" t="s">
        <v>43</v>
      </c>
      <c r="E30" s="36" t="str">
        <f ca="1">OFFSET('h-lot'!A$3,ROUNDDOWN((ROW()-2)/3,0)*6,0)</f>
        <v/>
      </c>
      <c r="F30" s="48" t="str">
        <f t="shared" si="2"/>
        <v/>
      </c>
      <c r="G30" s="57"/>
    </row>
    <row r="31" spans="1:7" ht="12.75">
      <c r="A31" s="58" t="str">
        <f t="shared" si="0"/>
        <v/>
      </c>
      <c r="B31" s="58">
        <f t="shared" si="1"/>
        <v>30</v>
      </c>
      <c r="C31" s="58" t="str">
        <f ca="1">OFFSET('h-lot'!A$1,ROUNDDOWN((ROW()-2)/3,0)*6,0)</f>
        <v/>
      </c>
      <c r="D31" s="58" t="s">
        <v>43</v>
      </c>
      <c r="E31" s="58" t="str">
        <f ca="1">OFFSET('h-lot'!A$2,ROUNDDOWN((ROW()-2)/3,0)*6,0)</f>
        <v/>
      </c>
      <c r="F31" s="48" t="str">
        <f t="shared" si="2"/>
        <v/>
      </c>
      <c r="G31" s="57"/>
    </row>
    <row r="32" spans="1:7" ht="12.75">
      <c r="A32" s="38">
        <f t="shared" si="0"/>
        <v>11</v>
      </c>
      <c r="B32" s="38">
        <f t="shared" si="1"/>
        <v>31</v>
      </c>
      <c r="C32" s="38" t="str">
        <f ca="1">OFFSET('h-lot'!A$6,ROUNDDOWN((ROW()-2)/3,0)*6,0)</f>
        <v/>
      </c>
      <c r="D32" s="38" t="s">
        <v>43</v>
      </c>
      <c r="E32" s="38" t="str">
        <f ca="1">OFFSET('h-lot'!A$4,ROUNDDOWN((ROW()-2)/3,0)*6,0)</f>
        <v/>
      </c>
      <c r="F32" s="48" t="str">
        <f t="shared" si="2"/>
        <v/>
      </c>
      <c r="G32" s="57"/>
    </row>
    <row r="33" spans="1:7" ht="12.75">
      <c r="A33" s="49" t="str">
        <f t="shared" si="0"/>
        <v/>
      </c>
      <c r="B33" s="36">
        <f t="shared" si="1"/>
        <v>32</v>
      </c>
      <c r="C33" s="49" t="str">
        <f ca="1">OFFSET('h-lot'!A$5,ROUNDDOWN((ROW()-2)/3,0)*6,0)</f>
        <v/>
      </c>
      <c r="D33" s="49" t="s">
        <v>43</v>
      </c>
      <c r="E33" s="36" t="str">
        <f ca="1">OFFSET('h-lot'!A$3,ROUNDDOWN((ROW()-2)/3,0)*6,0)</f>
        <v/>
      </c>
      <c r="F33" s="48" t="str">
        <f t="shared" si="2"/>
        <v/>
      </c>
      <c r="G33" s="57"/>
    </row>
    <row r="34" spans="1:7" ht="12.75">
      <c r="A34" s="58" t="str">
        <f aca="true" t="shared" si="3" ref="A34:A65">IF(LEN((ROW()+1)/3)&gt;4,"",(ROW()+1)/3)</f>
        <v/>
      </c>
      <c r="B34" s="58">
        <f t="shared" si="1"/>
        <v>33</v>
      </c>
      <c r="C34" s="58" t="str">
        <f ca="1">OFFSET('h-lot'!A$1,ROUNDDOWN((ROW()-2)/3,0)*6,0)</f>
        <v/>
      </c>
      <c r="D34" s="58" t="s">
        <v>43</v>
      </c>
      <c r="E34" s="58" t="str">
        <f ca="1">OFFSET('h-lot'!A$2,ROUNDDOWN((ROW()-2)/3,0)*6,0)</f>
        <v/>
      </c>
      <c r="F34" s="48" t="str">
        <f t="shared" si="2"/>
        <v/>
      </c>
      <c r="G34" s="57"/>
    </row>
    <row r="35" spans="1:7" ht="12.75">
      <c r="A35" s="38">
        <f t="shared" si="3"/>
        <v>12</v>
      </c>
      <c r="B35" s="38">
        <f t="shared" si="1"/>
        <v>34</v>
      </c>
      <c r="C35" s="38" t="str">
        <f ca="1">OFFSET('h-lot'!A$6,ROUNDDOWN((ROW()-2)/3,0)*6,0)</f>
        <v/>
      </c>
      <c r="D35" s="38" t="s">
        <v>43</v>
      </c>
      <c r="E35" s="38" t="str">
        <f ca="1">OFFSET('h-lot'!A$4,ROUNDDOWN((ROW()-2)/3,0)*6,0)</f>
        <v/>
      </c>
      <c r="F35" s="48" t="str">
        <f t="shared" si="2"/>
        <v/>
      </c>
      <c r="G35" s="57"/>
    </row>
    <row r="36" spans="1:7" ht="12.75">
      <c r="A36" s="49" t="str">
        <f t="shared" si="3"/>
        <v/>
      </c>
      <c r="B36" s="36">
        <f t="shared" si="1"/>
        <v>35</v>
      </c>
      <c r="C36" s="49" t="str">
        <f ca="1">OFFSET('h-lot'!A$5,ROUNDDOWN((ROW()-2)/3,0)*6,0)</f>
        <v/>
      </c>
      <c r="D36" s="49" t="s">
        <v>43</v>
      </c>
      <c r="E36" s="36" t="str">
        <f ca="1">OFFSET('h-lot'!A$3,ROUNDDOWN((ROW()-2)/3,0)*6,0)</f>
        <v/>
      </c>
      <c r="F36" s="48" t="str">
        <f t="shared" si="2"/>
        <v/>
      </c>
      <c r="G36" s="57"/>
    </row>
    <row r="37" spans="1:7" ht="12.75">
      <c r="A37" s="58" t="str">
        <f t="shared" si="3"/>
        <v/>
      </c>
      <c r="B37" s="58">
        <f t="shared" si="1"/>
        <v>36</v>
      </c>
      <c r="C37" s="58" t="str">
        <f ca="1">OFFSET('h-lot'!A$1,ROUNDDOWN((ROW()-2)/3,0)*6,0)</f>
        <v/>
      </c>
      <c r="D37" s="58" t="s">
        <v>43</v>
      </c>
      <c r="E37" s="58" t="str">
        <f ca="1">OFFSET('h-lot'!A$2,ROUNDDOWN((ROW()-2)/3,0)*6,0)</f>
        <v/>
      </c>
      <c r="F37" s="48" t="str">
        <f t="shared" si="2"/>
        <v/>
      </c>
      <c r="G37" s="57"/>
    </row>
    <row r="38" spans="1:7" ht="12.75">
      <c r="A38" s="38">
        <f t="shared" si="3"/>
        <v>13</v>
      </c>
      <c r="B38" s="38">
        <f t="shared" si="1"/>
        <v>37</v>
      </c>
      <c r="C38" s="38" t="str">
        <f ca="1">OFFSET('h-lot'!A$6,ROUNDDOWN((ROW()-2)/3,0)*6,0)</f>
        <v/>
      </c>
      <c r="D38" s="38" t="s">
        <v>43</v>
      </c>
      <c r="E38" s="38" t="str">
        <f ca="1">OFFSET('h-lot'!A$4,ROUNDDOWN((ROW()-2)/3,0)*6,0)</f>
        <v/>
      </c>
      <c r="F38" s="48" t="str">
        <f t="shared" si="2"/>
        <v/>
      </c>
      <c r="G38" s="57"/>
    </row>
    <row r="39" spans="1:7" ht="12.75">
      <c r="A39" s="49" t="str">
        <f t="shared" si="3"/>
        <v/>
      </c>
      <c r="B39" s="36">
        <f t="shared" si="1"/>
        <v>38</v>
      </c>
      <c r="C39" s="49" t="str">
        <f ca="1">OFFSET('h-lot'!A$5,ROUNDDOWN((ROW()-2)/3,0)*6,0)</f>
        <v/>
      </c>
      <c r="D39" s="49" t="s">
        <v>43</v>
      </c>
      <c r="E39" s="36" t="str">
        <f ca="1">OFFSET('h-lot'!A$3,ROUNDDOWN((ROW()-2)/3,0)*6,0)</f>
        <v/>
      </c>
      <c r="F39" s="48" t="str">
        <f t="shared" si="2"/>
        <v/>
      </c>
      <c r="G39" s="57"/>
    </row>
    <row r="40" spans="1:7" ht="12.75">
      <c r="A40" s="58" t="str">
        <f t="shared" si="3"/>
        <v/>
      </c>
      <c r="B40" s="58">
        <f t="shared" si="1"/>
        <v>39</v>
      </c>
      <c r="C40" s="58" t="str">
        <f ca="1">OFFSET('h-lot'!A$1,ROUNDDOWN((ROW()-2)/3,0)*6,0)</f>
        <v/>
      </c>
      <c r="D40" s="58" t="s">
        <v>43</v>
      </c>
      <c r="E40" s="58" t="str">
        <f ca="1">OFFSET('h-lot'!A$2,ROUNDDOWN((ROW()-2)/3,0)*6,0)</f>
        <v/>
      </c>
      <c r="F40" s="48" t="str">
        <f t="shared" si="2"/>
        <v/>
      </c>
      <c r="G40" s="57"/>
    </row>
    <row r="41" spans="1:7" ht="12.75">
      <c r="A41" s="38">
        <f t="shared" si="3"/>
        <v>14</v>
      </c>
      <c r="B41" s="38">
        <f t="shared" si="1"/>
        <v>40</v>
      </c>
      <c r="C41" s="38" t="str">
        <f ca="1">OFFSET('h-lot'!A$6,ROUNDDOWN((ROW()-2)/3,0)*6,0)</f>
        <v/>
      </c>
      <c r="D41" s="38" t="s">
        <v>43</v>
      </c>
      <c r="E41" s="38" t="str">
        <f ca="1">OFFSET('h-lot'!A$4,ROUNDDOWN((ROW()-2)/3,0)*6,0)</f>
        <v/>
      </c>
      <c r="F41" s="48" t="str">
        <f t="shared" si="2"/>
        <v/>
      </c>
      <c r="G41" s="57"/>
    </row>
    <row r="42" spans="1:7" ht="12.75">
      <c r="A42" s="49" t="str">
        <f t="shared" si="3"/>
        <v/>
      </c>
      <c r="B42" s="36">
        <f t="shared" si="1"/>
        <v>41</v>
      </c>
      <c r="C42" s="49" t="str">
        <f ca="1">OFFSET('h-lot'!A$5,ROUNDDOWN((ROW()-2)/3,0)*6,0)</f>
        <v/>
      </c>
      <c r="D42" s="49" t="s">
        <v>43</v>
      </c>
      <c r="E42" s="36" t="str">
        <f ca="1">OFFSET('h-lot'!A$3,ROUNDDOWN((ROW()-2)/3,0)*6,0)</f>
        <v/>
      </c>
      <c r="F42" s="48" t="str">
        <f t="shared" si="2"/>
        <v/>
      </c>
      <c r="G42" s="57"/>
    </row>
    <row r="43" spans="1:7" ht="12.75">
      <c r="A43" s="58" t="str">
        <f t="shared" si="3"/>
        <v/>
      </c>
      <c r="B43" s="58">
        <f t="shared" si="1"/>
        <v>42</v>
      </c>
      <c r="C43" s="58" t="str">
        <f ca="1">OFFSET('h-lot'!A$1,ROUNDDOWN((ROW()-2)/3,0)*6,0)</f>
        <v/>
      </c>
      <c r="D43" s="58" t="s">
        <v>43</v>
      </c>
      <c r="E43" s="58" t="str">
        <f ca="1">OFFSET('h-lot'!A$2,ROUNDDOWN((ROW()-2)/3,0)*6,0)</f>
        <v/>
      </c>
      <c r="F43" s="48" t="str">
        <f t="shared" si="2"/>
        <v/>
      </c>
      <c r="G43" s="57"/>
    </row>
    <row r="44" spans="1:7" ht="12.75">
      <c r="A44" s="38">
        <f t="shared" si="3"/>
        <v>15</v>
      </c>
      <c r="B44" s="38">
        <f t="shared" si="1"/>
        <v>43</v>
      </c>
      <c r="C44" s="38" t="str">
        <f ca="1">OFFSET('h-lot'!A$6,ROUNDDOWN((ROW()-2)/3,0)*6,0)</f>
        <v/>
      </c>
      <c r="D44" s="38" t="s">
        <v>43</v>
      </c>
      <c r="E44" s="38" t="str">
        <f ca="1">OFFSET('h-lot'!A$4,ROUNDDOWN((ROW()-2)/3,0)*6,0)</f>
        <v/>
      </c>
      <c r="F44" s="48" t="str">
        <f t="shared" si="2"/>
        <v/>
      </c>
      <c r="G44" s="57"/>
    </row>
    <row r="45" spans="1:7" ht="12.75">
      <c r="A45" s="49" t="str">
        <f t="shared" si="3"/>
        <v/>
      </c>
      <c r="B45" s="36">
        <f t="shared" si="1"/>
        <v>44</v>
      </c>
      <c r="C45" s="49" t="str">
        <f ca="1">OFFSET('h-lot'!A$5,ROUNDDOWN((ROW()-2)/3,0)*6,0)</f>
        <v/>
      </c>
      <c r="D45" s="49" t="s">
        <v>43</v>
      </c>
      <c r="E45" s="36" t="str">
        <f ca="1">OFFSET('h-lot'!A$3,ROUNDDOWN((ROW()-2)/3,0)*6,0)</f>
        <v/>
      </c>
      <c r="F45" s="48" t="str">
        <f t="shared" si="2"/>
        <v/>
      </c>
      <c r="G45" s="57"/>
    </row>
    <row r="46" spans="1:7" ht="12.75">
      <c r="A46" s="58" t="str">
        <f t="shared" si="3"/>
        <v/>
      </c>
      <c r="B46" s="58">
        <f t="shared" si="1"/>
        <v>45</v>
      </c>
      <c r="C46" s="58" t="str">
        <f ca="1">OFFSET('h-lot'!A$1,ROUNDDOWN((ROW()-2)/3,0)*6,0)</f>
        <v/>
      </c>
      <c r="D46" s="58" t="s">
        <v>43</v>
      </c>
      <c r="E46" s="58" t="str">
        <f ca="1">OFFSET('h-lot'!A$2,ROUNDDOWN((ROW()-2)/3,0)*6,0)</f>
        <v/>
      </c>
      <c r="F46" s="48" t="str">
        <f t="shared" si="2"/>
        <v/>
      </c>
      <c r="G46" s="57"/>
    </row>
    <row r="47" spans="1:7" ht="12.75">
      <c r="A47" s="38">
        <f t="shared" si="3"/>
        <v>16</v>
      </c>
      <c r="B47" s="38">
        <f t="shared" si="1"/>
        <v>46</v>
      </c>
      <c r="C47" s="38" t="str">
        <f ca="1">OFFSET('h-lot'!A$6,ROUNDDOWN((ROW()-2)/3,0)*6,0)</f>
        <v/>
      </c>
      <c r="D47" s="38" t="s">
        <v>43</v>
      </c>
      <c r="E47" s="38" t="str">
        <f ca="1">OFFSET('h-lot'!A$4,ROUNDDOWN((ROW()-2)/3,0)*6,0)</f>
        <v/>
      </c>
      <c r="F47" s="48" t="str">
        <f t="shared" si="2"/>
        <v/>
      </c>
      <c r="G47" s="57"/>
    </row>
    <row r="48" spans="1:7" ht="12.75">
      <c r="A48" s="49" t="str">
        <f t="shared" si="3"/>
        <v/>
      </c>
      <c r="B48" s="36">
        <f t="shared" si="1"/>
        <v>47</v>
      </c>
      <c r="C48" s="49" t="str">
        <f ca="1">OFFSET('h-lot'!A$5,ROUNDDOWN((ROW()-2)/3,0)*6,0)</f>
        <v/>
      </c>
      <c r="D48" s="49" t="s">
        <v>43</v>
      </c>
      <c r="E48" s="36" t="str">
        <f ca="1">OFFSET('h-lot'!A$3,ROUNDDOWN((ROW()-2)/3,0)*6,0)</f>
        <v/>
      </c>
      <c r="F48" s="48" t="str">
        <f t="shared" si="2"/>
        <v/>
      </c>
      <c r="G48" s="57"/>
    </row>
    <row r="49" spans="1:7" ht="12.75">
      <c r="A49" s="58" t="str">
        <f t="shared" si="3"/>
        <v/>
      </c>
      <c r="B49" s="58">
        <f t="shared" si="1"/>
        <v>48</v>
      </c>
      <c r="C49" s="58" t="str">
        <f ca="1">OFFSET('h-lot'!A$1,ROUNDDOWN((ROW()-2)/3,0)*6,0)</f>
        <v/>
      </c>
      <c r="D49" s="58" t="s">
        <v>43</v>
      </c>
      <c r="E49" s="58" t="str">
        <f ca="1">OFFSET('h-lot'!A$2,ROUNDDOWN((ROW()-2)/3,0)*6,0)</f>
        <v/>
      </c>
      <c r="F49" s="48" t="str">
        <f t="shared" si="2"/>
        <v/>
      </c>
      <c r="G49" s="57"/>
    </row>
    <row r="50" spans="1:7" ht="12.75">
      <c r="A50" s="38">
        <f t="shared" si="3"/>
        <v>17</v>
      </c>
      <c r="B50" s="38">
        <f t="shared" si="1"/>
        <v>49</v>
      </c>
      <c r="C50" s="38" t="str">
        <f ca="1">OFFSET('h-lot'!A$6,ROUNDDOWN((ROW()-2)/3,0)*6,0)</f>
        <v/>
      </c>
      <c r="D50" s="38" t="s">
        <v>43</v>
      </c>
      <c r="E50" s="38" t="str">
        <f ca="1">OFFSET('h-lot'!A$4,ROUNDDOWN((ROW()-2)/3,0)*6,0)</f>
        <v/>
      </c>
      <c r="F50" s="48" t="str">
        <f t="shared" si="2"/>
        <v/>
      </c>
      <c r="G50" s="57"/>
    </row>
    <row r="51" spans="1:7" ht="12.75">
      <c r="A51" s="49" t="str">
        <f t="shared" si="3"/>
        <v/>
      </c>
      <c r="B51" s="36">
        <f t="shared" si="1"/>
        <v>50</v>
      </c>
      <c r="C51" s="49" t="str">
        <f ca="1">OFFSET('h-lot'!A$5,ROUNDDOWN((ROW()-2)/3,0)*6,0)</f>
        <v/>
      </c>
      <c r="D51" s="49" t="s">
        <v>43</v>
      </c>
      <c r="E51" s="36" t="str">
        <f ca="1">OFFSET('h-lot'!A$3,ROUNDDOWN((ROW()-2)/3,0)*6,0)</f>
        <v/>
      </c>
      <c r="F51" s="48" t="str">
        <f t="shared" si="2"/>
        <v/>
      </c>
      <c r="G51" s="57"/>
    </row>
    <row r="52" spans="1:7" ht="12.75">
      <c r="A52" s="58" t="str">
        <f t="shared" si="3"/>
        <v/>
      </c>
      <c r="B52" s="58">
        <f t="shared" si="1"/>
        <v>51</v>
      </c>
      <c r="C52" s="58" t="str">
        <f ca="1">OFFSET('h-lot'!A$1,ROUNDDOWN((ROW()-2)/3,0)*6,0)</f>
        <v/>
      </c>
      <c r="D52" s="58" t="s">
        <v>43</v>
      </c>
      <c r="E52" s="58" t="str">
        <f ca="1">OFFSET('h-lot'!A$2,ROUNDDOWN((ROW()-2)/3,0)*6,0)</f>
        <v/>
      </c>
      <c r="F52" s="48" t="str">
        <f t="shared" si="2"/>
        <v/>
      </c>
      <c r="G52" s="57"/>
    </row>
    <row r="53" spans="1:7" ht="12.75">
      <c r="A53" s="38">
        <f t="shared" si="3"/>
        <v>18</v>
      </c>
      <c r="B53" s="38">
        <f t="shared" si="1"/>
        <v>52</v>
      </c>
      <c r="C53" s="38" t="str">
        <f ca="1">OFFSET('h-lot'!A$6,ROUNDDOWN((ROW()-2)/3,0)*6,0)</f>
        <v/>
      </c>
      <c r="D53" s="38" t="s">
        <v>43</v>
      </c>
      <c r="E53" s="38" t="str">
        <f ca="1">OFFSET('h-lot'!A$4,ROUNDDOWN((ROW()-2)/3,0)*6,0)</f>
        <v/>
      </c>
      <c r="F53" s="48" t="str">
        <f t="shared" si="2"/>
        <v/>
      </c>
      <c r="G53" s="57"/>
    </row>
    <row r="54" spans="1:7" ht="12.75">
      <c r="A54" s="49" t="str">
        <f t="shared" si="3"/>
        <v/>
      </c>
      <c r="B54" s="36">
        <f t="shared" si="1"/>
        <v>53</v>
      </c>
      <c r="C54" s="49" t="str">
        <f ca="1">OFFSET('h-lot'!A$5,ROUNDDOWN((ROW()-2)/3,0)*6,0)</f>
        <v/>
      </c>
      <c r="D54" s="49" t="s">
        <v>43</v>
      </c>
      <c r="E54" s="36" t="str">
        <f ca="1">OFFSET('h-lot'!A$3,ROUNDDOWN((ROW()-2)/3,0)*6,0)</f>
        <v/>
      </c>
      <c r="F54" s="48" t="str">
        <f t="shared" si="2"/>
        <v/>
      </c>
      <c r="G54" s="57"/>
    </row>
    <row r="55" spans="1:7" ht="12.75">
      <c r="A55" s="58" t="str">
        <f t="shared" si="3"/>
        <v/>
      </c>
      <c r="B55" s="58">
        <f t="shared" si="1"/>
        <v>54</v>
      </c>
      <c r="C55" s="58" t="str">
        <f ca="1">OFFSET('h-lot'!A$1,ROUNDDOWN((ROW()-2)/3,0)*6,0)</f>
        <v/>
      </c>
      <c r="D55" s="58" t="s">
        <v>43</v>
      </c>
      <c r="E55" s="58" t="str">
        <f ca="1">OFFSET('h-lot'!A$2,ROUNDDOWN((ROW()-2)/3,0)*6,0)</f>
        <v/>
      </c>
      <c r="F55" s="48" t="str">
        <f t="shared" si="2"/>
        <v/>
      </c>
      <c r="G55" s="57"/>
    </row>
    <row r="56" spans="1:7" ht="12.75">
      <c r="A56" s="38">
        <f t="shared" si="3"/>
        <v>19</v>
      </c>
      <c r="B56" s="38">
        <f t="shared" si="1"/>
        <v>55</v>
      </c>
      <c r="C56" s="38" t="str">
        <f ca="1">OFFSET('h-lot'!A$6,ROUNDDOWN((ROW()-2)/3,0)*6,0)</f>
        <v/>
      </c>
      <c r="D56" s="38" t="s">
        <v>43</v>
      </c>
      <c r="E56" s="38" t="str">
        <f ca="1">OFFSET('h-lot'!A$4,ROUNDDOWN((ROW()-2)/3,0)*6,0)</f>
        <v/>
      </c>
      <c r="F56" s="48" t="str">
        <f t="shared" si="2"/>
        <v/>
      </c>
      <c r="G56" s="57"/>
    </row>
    <row r="57" spans="1:7" ht="12.75">
      <c r="A57" s="49" t="str">
        <f t="shared" si="3"/>
        <v/>
      </c>
      <c r="B57" s="36">
        <f t="shared" si="1"/>
        <v>56</v>
      </c>
      <c r="C57" s="49" t="str">
        <f ca="1">OFFSET('h-lot'!A$5,ROUNDDOWN((ROW()-2)/3,0)*6,0)</f>
        <v/>
      </c>
      <c r="D57" s="49" t="s">
        <v>43</v>
      </c>
      <c r="E57" s="36" t="str">
        <f ca="1">OFFSET('h-lot'!A$3,ROUNDDOWN((ROW()-2)/3,0)*6,0)</f>
        <v/>
      </c>
      <c r="F57" s="48" t="str">
        <f t="shared" si="2"/>
        <v/>
      </c>
      <c r="G57" s="57"/>
    </row>
    <row r="58" spans="1:7" ht="12.75">
      <c r="A58" s="58" t="str">
        <f t="shared" si="3"/>
        <v/>
      </c>
      <c r="B58" s="58">
        <f t="shared" si="1"/>
        <v>57</v>
      </c>
      <c r="C58" s="58" t="str">
        <f ca="1">OFFSET('h-lot'!A$1,ROUNDDOWN((ROW()-2)/3,0)*6,0)</f>
        <v/>
      </c>
      <c r="D58" s="58" t="s">
        <v>43</v>
      </c>
      <c r="E58" s="58" t="str">
        <f ca="1">OFFSET('h-lot'!A$2,ROUNDDOWN((ROW()-2)/3,0)*6,0)</f>
        <v/>
      </c>
      <c r="F58" s="48" t="str">
        <f t="shared" si="2"/>
        <v/>
      </c>
      <c r="G58" s="57"/>
    </row>
    <row r="59" spans="1:7" ht="12.75">
      <c r="A59" s="38">
        <f t="shared" si="3"/>
        <v>20</v>
      </c>
      <c r="B59" s="38">
        <f t="shared" si="1"/>
        <v>58</v>
      </c>
      <c r="C59" s="38" t="str">
        <f ca="1">OFFSET('h-lot'!A$6,ROUNDDOWN((ROW()-2)/3,0)*6,0)</f>
        <v/>
      </c>
      <c r="D59" s="38" t="s">
        <v>43</v>
      </c>
      <c r="E59" s="38" t="str">
        <f ca="1">OFFSET('h-lot'!A$4,ROUNDDOWN((ROW()-2)/3,0)*6,0)</f>
        <v/>
      </c>
      <c r="F59" s="48" t="str">
        <f t="shared" si="2"/>
        <v/>
      </c>
      <c r="G59" s="57"/>
    </row>
    <row r="60" spans="1:7" ht="12.75">
      <c r="A60" s="49" t="str">
        <f t="shared" si="3"/>
        <v/>
      </c>
      <c r="B60" s="36">
        <f t="shared" si="1"/>
        <v>59</v>
      </c>
      <c r="C60" s="49" t="str">
        <f ca="1">OFFSET('h-lot'!A$5,ROUNDDOWN((ROW()-2)/3,0)*6,0)</f>
        <v/>
      </c>
      <c r="D60" s="49" t="s">
        <v>43</v>
      </c>
      <c r="E60" s="36" t="str">
        <f ca="1">OFFSET('h-lot'!A$3,ROUNDDOWN((ROW()-2)/3,0)*6,0)</f>
        <v/>
      </c>
      <c r="F60" s="48" t="str">
        <f t="shared" si="2"/>
        <v/>
      </c>
      <c r="G60" s="57"/>
    </row>
    <row r="61" spans="1:7" ht="12.75">
      <c r="A61" s="58" t="str">
        <f t="shared" si="3"/>
        <v/>
      </c>
      <c r="B61" s="58">
        <f t="shared" si="1"/>
        <v>60</v>
      </c>
      <c r="C61" s="58" t="str">
        <f ca="1">OFFSET('h-lot'!A$1,ROUNDDOWN((ROW()-2)/3,0)*6,0)</f>
        <v/>
      </c>
      <c r="D61" s="58" t="s">
        <v>43</v>
      </c>
      <c r="E61" s="58" t="str">
        <f ca="1">OFFSET('h-lot'!A$2,ROUNDDOWN((ROW()-2)/3,0)*6,0)</f>
        <v/>
      </c>
      <c r="F61" s="48" t="str">
        <f t="shared" si="2"/>
        <v/>
      </c>
      <c r="G61" s="57"/>
    </row>
    <row r="62" spans="1:7" ht="12.75">
      <c r="A62" s="38">
        <f t="shared" si="3"/>
        <v>21</v>
      </c>
      <c r="B62" s="38">
        <f t="shared" si="1"/>
        <v>61</v>
      </c>
      <c r="C62" s="38" t="str">
        <f ca="1">OFFSET('h-lot'!A$6,ROUNDDOWN((ROW()-2)/3,0)*6,0)</f>
        <v/>
      </c>
      <c r="D62" s="38" t="s">
        <v>43</v>
      </c>
      <c r="E62" s="38" t="str">
        <f ca="1">OFFSET('h-lot'!A$4,ROUNDDOWN((ROW()-2)/3,0)*6,0)</f>
        <v/>
      </c>
      <c r="F62" s="48" t="str">
        <f t="shared" si="2"/>
        <v/>
      </c>
      <c r="G62" s="57"/>
    </row>
    <row r="63" spans="1:7" ht="12.75">
      <c r="A63" s="49" t="str">
        <f t="shared" si="3"/>
        <v/>
      </c>
      <c r="B63" s="36">
        <f t="shared" si="1"/>
        <v>62</v>
      </c>
      <c r="C63" s="49" t="str">
        <f ca="1">OFFSET('h-lot'!A$5,ROUNDDOWN((ROW()-2)/3,0)*6,0)</f>
        <v/>
      </c>
      <c r="D63" s="49" t="s">
        <v>43</v>
      </c>
      <c r="E63" s="36" t="str">
        <f ca="1">OFFSET('h-lot'!A$3,ROUNDDOWN((ROW()-2)/3,0)*6,0)</f>
        <v/>
      </c>
      <c r="F63" s="48" t="str">
        <f t="shared" si="2"/>
        <v/>
      </c>
      <c r="G63" s="57"/>
    </row>
    <row r="64" spans="1:7" ht="12.75">
      <c r="A64" s="58" t="str">
        <f t="shared" si="3"/>
        <v/>
      </c>
      <c r="B64" s="58">
        <f t="shared" si="1"/>
        <v>63</v>
      </c>
      <c r="C64" s="58" t="str">
        <f ca="1">OFFSET('h-lot'!A$1,ROUNDDOWN((ROW()-2)/3,0)*6,0)</f>
        <v/>
      </c>
      <c r="D64" s="58" t="s">
        <v>43</v>
      </c>
      <c r="E64" s="58" t="str">
        <f ca="1">OFFSET('h-lot'!A$2,ROUNDDOWN((ROW()-2)/3,0)*6,0)</f>
        <v/>
      </c>
      <c r="F64" s="48" t="str">
        <f t="shared" si="2"/>
        <v/>
      </c>
      <c r="G64" s="57"/>
    </row>
    <row r="65" spans="1:7" ht="12.75">
      <c r="A65" s="38">
        <f t="shared" si="3"/>
        <v>22</v>
      </c>
      <c r="B65" s="38">
        <f t="shared" si="1"/>
        <v>64</v>
      </c>
      <c r="C65" s="38" t="str">
        <f ca="1">OFFSET('h-lot'!A$6,ROUNDDOWN((ROW()-2)/3,0)*6,0)</f>
        <v/>
      </c>
      <c r="D65" s="38" t="s">
        <v>43</v>
      </c>
      <c r="E65" s="38" t="str">
        <f ca="1">OFFSET('h-lot'!A$4,ROUNDDOWN((ROW()-2)/3,0)*6,0)</f>
        <v/>
      </c>
      <c r="F65" s="48" t="str">
        <f t="shared" si="2"/>
        <v/>
      </c>
      <c r="G65" s="57"/>
    </row>
    <row r="66" spans="1:7" ht="12.75">
      <c r="A66" s="49" t="str">
        <f aca="true" t="shared" si="4" ref="A66:A97">IF(LEN((ROW()+1)/3)&gt;4,"",(ROW()+1)/3)</f>
        <v/>
      </c>
      <c r="B66" s="36">
        <f aca="true" t="shared" si="5" ref="B66:B106">ROW()-1</f>
        <v>65</v>
      </c>
      <c r="C66" s="49" t="str">
        <f ca="1">OFFSET('h-lot'!A$5,ROUNDDOWN((ROW()-2)/3,0)*6,0)</f>
        <v/>
      </c>
      <c r="D66" s="49" t="s">
        <v>43</v>
      </c>
      <c r="E66" s="36" t="str">
        <f ca="1">OFFSET('h-lot'!A$3,ROUNDDOWN((ROW()-2)/3,0)*6,0)</f>
        <v/>
      </c>
      <c r="F66" s="48" t="str">
        <f t="shared" si="2"/>
        <v/>
      </c>
      <c r="G66" s="57"/>
    </row>
    <row r="67" spans="1:7" ht="12.75">
      <c r="A67" s="58" t="str">
        <f t="shared" si="4"/>
        <v/>
      </c>
      <c r="B67" s="58">
        <f t="shared" si="5"/>
        <v>66</v>
      </c>
      <c r="C67" s="58" t="str">
        <f ca="1">OFFSET('h-lot'!A$1,ROUNDDOWN((ROW()-2)/3,0)*6,0)</f>
        <v/>
      </c>
      <c r="D67" s="58" t="s">
        <v>43</v>
      </c>
      <c r="E67" s="58" t="str">
        <f ca="1">OFFSET('h-lot'!A$2,ROUNDDOWN((ROW()-2)/3,0)*6,0)</f>
        <v/>
      </c>
      <c r="F67" s="48" t="str">
        <f aca="true" t="shared" si="6" ref="F67:F103">IF(G67=1,"1-0",IF(G67=3,"½-½",IF(G67=2,"0-1","")))</f>
        <v/>
      </c>
      <c r="G67" s="57"/>
    </row>
    <row r="68" spans="1:7" ht="12.75">
      <c r="A68" s="38">
        <f t="shared" si="4"/>
        <v>23</v>
      </c>
      <c r="B68" s="38">
        <f t="shared" si="5"/>
        <v>67</v>
      </c>
      <c r="C68" s="38" t="str">
        <f ca="1">OFFSET('h-lot'!A$6,ROUNDDOWN((ROW()-2)/3,0)*6,0)</f>
        <v/>
      </c>
      <c r="D68" s="38" t="s">
        <v>43</v>
      </c>
      <c r="E68" s="38" t="str">
        <f ca="1">OFFSET('h-lot'!A$4,ROUNDDOWN((ROW()-2)/3,0)*6,0)</f>
        <v/>
      </c>
      <c r="F68" s="48" t="str">
        <f t="shared" si="6"/>
        <v/>
      </c>
      <c r="G68" s="57"/>
    </row>
    <row r="69" spans="1:7" ht="12.75">
      <c r="A69" s="49" t="str">
        <f t="shared" si="4"/>
        <v/>
      </c>
      <c r="B69" s="36">
        <f t="shared" si="5"/>
        <v>68</v>
      </c>
      <c r="C69" s="49" t="str">
        <f ca="1">OFFSET('h-lot'!A$5,ROUNDDOWN((ROW()-2)/3,0)*6,0)</f>
        <v/>
      </c>
      <c r="D69" s="49" t="s">
        <v>43</v>
      </c>
      <c r="E69" s="36" t="str">
        <f ca="1">OFFSET('h-lot'!A$3,ROUNDDOWN((ROW()-2)/3,0)*6,0)</f>
        <v/>
      </c>
      <c r="F69" s="48" t="str">
        <f t="shared" si="6"/>
        <v/>
      </c>
      <c r="G69" s="57"/>
    </row>
    <row r="70" spans="1:7" ht="12.75">
      <c r="A70" s="58" t="str">
        <f t="shared" si="4"/>
        <v/>
      </c>
      <c r="B70" s="58">
        <f t="shared" si="5"/>
        <v>69</v>
      </c>
      <c r="C70" s="58" t="str">
        <f ca="1">OFFSET('h-lot'!A$1,ROUNDDOWN((ROW()-2)/3,0)*6,0)</f>
        <v/>
      </c>
      <c r="D70" s="58" t="s">
        <v>43</v>
      </c>
      <c r="E70" s="58" t="str">
        <f ca="1">OFFSET('h-lot'!A$2,ROUNDDOWN((ROW()-2)/3,0)*6,0)</f>
        <v/>
      </c>
      <c r="F70" s="48" t="str">
        <f t="shared" si="6"/>
        <v/>
      </c>
      <c r="G70" s="57"/>
    </row>
    <row r="71" spans="1:7" ht="12.75">
      <c r="A71" s="38">
        <f t="shared" si="4"/>
        <v>24</v>
      </c>
      <c r="B71" s="38">
        <f t="shared" si="5"/>
        <v>70</v>
      </c>
      <c r="C71" s="38" t="str">
        <f ca="1">OFFSET('h-lot'!A$6,ROUNDDOWN((ROW()-2)/3,0)*6,0)</f>
        <v/>
      </c>
      <c r="D71" s="38" t="s">
        <v>43</v>
      </c>
      <c r="E71" s="38" t="str">
        <f ca="1">OFFSET('h-lot'!A$4,ROUNDDOWN((ROW()-2)/3,0)*6,0)</f>
        <v/>
      </c>
      <c r="F71" s="48" t="str">
        <f t="shared" si="6"/>
        <v/>
      </c>
      <c r="G71" s="57"/>
    </row>
    <row r="72" spans="1:7" ht="12.75">
      <c r="A72" s="49" t="str">
        <f t="shared" si="4"/>
        <v/>
      </c>
      <c r="B72" s="36">
        <f t="shared" si="5"/>
        <v>71</v>
      </c>
      <c r="C72" s="49" t="str">
        <f ca="1">OFFSET('h-lot'!A$5,ROUNDDOWN((ROW()-2)/3,0)*6,0)</f>
        <v/>
      </c>
      <c r="D72" s="49" t="s">
        <v>43</v>
      </c>
      <c r="E72" s="36" t="str">
        <f ca="1">OFFSET('h-lot'!A$3,ROUNDDOWN((ROW()-2)/3,0)*6,0)</f>
        <v/>
      </c>
      <c r="F72" s="48" t="str">
        <f t="shared" si="6"/>
        <v/>
      </c>
      <c r="G72" s="57"/>
    </row>
    <row r="73" spans="1:7" ht="12.75">
      <c r="A73" s="58" t="str">
        <f t="shared" si="4"/>
        <v/>
      </c>
      <c r="B73" s="58">
        <f t="shared" si="5"/>
        <v>72</v>
      </c>
      <c r="C73" s="58" t="str">
        <f ca="1">OFFSET('h-lot'!A$1,ROUNDDOWN((ROW()-2)/3,0)*6,0)</f>
        <v/>
      </c>
      <c r="D73" s="58" t="s">
        <v>43</v>
      </c>
      <c r="E73" s="58" t="str">
        <f ca="1">OFFSET('h-lot'!A$2,ROUNDDOWN((ROW()-2)/3,0)*6,0)</f>
        <v/>
      </c>
      <c r="F73" s="48" t="str">
        <f t="shared" si="6"/>
        <v/>
      </c>
      <c r="G73" s="57"/>
    </row>
    <row r="74" spans="1:7" ht="12.75">
      <c r="A74" s="38">
        <f t="shared" si="4"/>
        <v>25</v>
      </c>
      <c r="B74" s="38">
        <f t="shared" si="5"/>
        <v>73</v>
      </c>
      <c r="C74" s="38" t="str">
        <f ca="1">OFFSET('h-lot'!A$6,ROUNDDOWN((ROW()-2)/3,0)*6,0)</f>
        <v/>
      </c>
      <c r="D74" s="38" t="s">
        <v>43</v>
      </c>
      <c r="E74" s="38" t="str">
        <f ca="1">OFFSET('h-lot'!A$4,ROUNDDOWN((ROW()-2)/3,0)*6,0)</f>
        <v/>
      </c>
      <c r="F74" s="48" t="str">
        <f t="shared" si="6"/>
        <v/>
      </c>
      <c r="G74" s="57"/>
    </row>
    <row r="75" spans="1:7" ht="12.75">
      <c r="A75" s="49" t="str">
        <f t="shared" si="4"/>
        <v/>
      </c>
      <c r="B75" s="36">
        <f t="shared" si="5"/>
        <v>74</v>
      </c>
      <c r="C75" s="49" t="str">
        <f ca="1">OFFSET('h-lot'!A$5,ROUNDDOWN((ROW()-2)/3,0)*6,0)</f>
        <v/>
      </c>
      <c r="D75" s="49" t="s">
        <v>43</v>
      </c>
      <c r="E75" s="36" t="str">
        <f ca="1">OFFSET('h-lot'!A$3,ROUNDDOWN((ROW()-2)/3,0)*6,0)</f>
        <v/>
      </c>
      <c r="F75" s="48" t="str">
        <f t="shared" si="6"/>
        <v/>
      </c>
      <c r="G75" s="57"/>
    </row>
    <row r="76" spans="1:7" ht="12.75">
      <c r="A76" s="58" t="str">
        <f t="shared" si="4"/>
        <v/>
      </c>
      <c r="B76" s="58">
        <f t="shared" si="5"/>
        <v>75</v>
      </c>
      <c r="C76" s="58" t="str">
        <f ca="1">OFFSET('h-lot'!A$1,ROUNDDOWN((ROW()-2)/3,0)*6,0)</f>
        <v/>
      </c>
      <c r="D76" s="58" t="s">
        <v>43</v>
      </c>
      <c r="E76" s="58" t="str">
        <f ca="1">OFFSET('h-lot'!A$2,ROUNDDOWN((ROW()-2)/3,0)*6,0)</f>
        <v/>
      </c>
      <c r="F76" s="48" t="str">
        <f t="shared" si="6"/>
        <v/>
      </c>
      <c r="G76" s="57"/>
    </row>
    <row r="77" spans="1:7" ht="12.75">
      <c r="A77" s="38">
        <f t="shared" si="4"/>
        <v>26</v>
      </c>
      <c r="B77" s="38">
        <f t="shared" si="5"/>
        <v>76</v>
      </c>
      <c r="C77" s="38" t="str">
        <f ca="1">OFFSET('h-lot'!A$6,ROUNDDOWN((ROW()-2)/3,0)*6,0)</f>
        <v/>
      </c>
      <c r="D77" s="38" t="s">
        <v>43</v>
      </c>
      <c r="E77" s="38" t="str">
        <f ca="1">OFFSET('h-lot'!A$4,ROUNDDOWN((ROW()-2)/3,0)*6,0)</f>
        <v/>
      </c>
      <c r="F77" s="48" t="str">
        <f t="shared" si="6"/>
        <v/>
      </c>
      <c r="G77" s="57"/>
    </row>
    <row r="78" spans="1:7" ht="12.75">
      <c r="A78" s="49" t="str">
        <f t="shared" si="4"/>
        <v/>
      </c>
      <c r="B78" s="36">
        <f t="shared" si="5"/>
        <v>77</v>
      </c>
      <c r="C78" s="49" t="str">
        <f ca="1">OFFSET('h-lot'!A$5,ROUNDDOWN((ROW()-2)/3,0)*6,0)</f>
        <v/>
      </c>
      <c r="D78" s="49" t="s">
        <v>43</v>
      </c>
      <c r="E78" s="36" t="str">
        <f ca="1">OFFSET('h-lot'!A$3,ROUNDDOWN((ROW()-2)/3,0)*6,0)</f>
        <v/>
      </c>
      <c r="F78" s="48" t="str">
        <f t="shared" si="6"/>
        <v/>
      </c>
      <c r="G78" s="57"/>
    </row>
    <row r="79" spans="1:7" ht="12.75">
      <c r="A79" s="58" t="str">
        <f t="shared" si="4"/>
        <v/>
      </c>
      <c r="B79" s="58">
        <f t="shared" si="5"/>
        <v>78</v>
      </c>
      <c r="C79" s="58" t="str">
        <f ca="1">OFFSET('h-lot'!A$1,ROUNDDOWN((ROW()-2)/3,0)*6,0)</f>
        <v/>
      </c>
      <c r="D79" s="58" t="s">
        <v>43</v>
      </c>
      <c r="E79" s="58" t="str">
        <f ca="1">OFFSET('h-lot'!A$2,ROUNDDOWN((ROW()-2)/3,0)*6,0)</f>
        <v/>
      </c>
      <c r="F79" s="48" t="str">
        <f t="shared" si="6"/>
        <v/>
      </c>
      <c r="G79" s="57"/>
    </row>
    <row r="80" spans="1:7" ht="12.75">
      <c r="A80" s="38">
        <f t="shared" si="4"/>
        <v>27</v>
      </c>
      <c r="B80" s="38">
        <f t="shared" si="5"/>
        <v>79</v>
      </c>
      <c r="C80" s="38" t="str">
        <f ca="1">OFFSET('h-lot'!A$6,ROUNDDOWN((ROW()-2)/3,0)*6,0)</f>
        <v/>
      </c>
      <c r="D80" s="38" t="s">
        <v>43</v>
      </c>
      <c r="E80" s="38" t="str">
        <f ca="1">OFFSET('h-lot'!A$4,ROUNDDOWN((ROW()-2)/3,0)*6,0)</f>
        <v/>
      </c>
      <c r="F80" s="48" t="str">
        <f t="shared" si="6"/>
        <v/>
      </c>
      <c r="G80" s="57"/>
    </row>
    <row r="81" spans="1:7" ht="12.75">
      <c r="A81" s="49" t="str">
        <f t="shared" si="4"/>
        <v/>
      </c>
      <c r="B81" s="36">
        <f t="shared" si="5"/>
        <v>80</v>
      </c>
      <c r="C81" s="49" t="str">
        <f ca="1">OFFSET('h-lot'!A$5,ROUNDDOWN((ROW()-2)/3,0)*6,0)</f>
        <v/>
      </c>
      <c r="D81" s="49" t="s">
        <v>43</v>
      </c>
      <c r="E81" s="36" t="str">
        <f ca="1">OFFSET('h-lot'!A$3,ROUNDDOWN((ROW()-2)/3,0)*6,0)</f>
        <v/>
      </c>
      <c r="F81" s="48" t="str">
        <f t="shared" si="6"/>
        <v/>
      </c>
      <c r="G81" s="57"/>
    </row>
    <row r="82" spans="1:7" ht="12.75">
      <c r="A82" s="58" t="str">
        <f t="shared" si="4"/>
        <v/>
      </c>
      <c r="B82" s="58">
        <f t="shared" si="5"/>
        <v>81</v>
      </c>
      <c r="C82" s="58" t="str">
        <f ca="1">OFFSET('h-lot'!A$1,ROUNDDOWN((ROW()-2)/3,0)*6,0)</f>
        <v/>
      </c>
      <c r="D82" s="58" t="s">
        <v>43</v>
      </c>
      <c r="E82" s="58" t="str">
        <f ca="1">OFFSET('h-lot'!A$2,ROUNDDOWN((ROW()-2)/3,0)*6,0)</f>
        <v/>
      </c>
      <c r="F82" s="48" t="str">
        <f t="shared" si="6"/>
        <v/>
      </c>
      <c r="G82" s="57"/>
    </row>
    <row r="83" spans="1:7" ht="12.75">
      <c r="A83" s="38">
        <f t="shared" si="4"/>
        <v>28</v>
      </c>
      <c r="B83" s="38">
        <f t="shared" si="5"/>
        <v>82</v>
      </c>
      <c r="C83" s="38" t="str">
        <f ca="1">OFFSET('h-lot'!A$6,ROUNDDOWN((ROW()-2)/3,0)*6,0)</f>
        <v/>
      </c>
      <c r="D83" s="38" t="s">
        <v>43</v>
      </c>
      <c r="E83" s="38" t="str">
        <f ca="1">OFFSET('h-lot'!A$4,ROUNDDOWN((ROW()-2)/3,0)*6,0)</f>
        <v/>
      </c>
      <c r="F83" s="48" t="str">
        <f t="shared" si="6"/>
        <v/>
      </c>
      <c r="G83" s="57"/>
    </row>
    <row r="84" spans="1:7" ht="12.75">
      <c r="A84" s="49" t="str">
        <f t="shared" si="4"/>
        <v/>
      </c>
      <c r="B84" s="36">
        <f t="shared" si="5"/>
        <v>83</v>
      </c>
      <c r="C84" s="49" t="str">
        <f ca="1">OFFSET('h-lot'!A$5,ROUNDDOWN((ROW()-2)/3,0)*6,0)</f>
        <v/>
      </c>
      <c r="D84" s="49" t="s">
        <v>43</v>
      </c>
      <c r="E84" s="36" t="str">
        <f ca="1">OFFSET('h-lot'!A$3,ROUNDDOWN((ROW()-2)/3,0)*6,0)</f>
        <v/>
      </c>
      <c r="F84" s="48" t="str">
        <f t="shared" si="6"/>
        <v/>
      </c>
      <c r="G84" s="57"/>
    </row>
    <row r="85" spans="1:7" ht="12.75">
      <c r="A85" s="58" t="str">
        <f t="shared" si="4"/>
        <v/>
      </c>
      <c r="B85" s="58">
        <f t="shared" si="5"/>
        <v>84</v>
      </c>
      <c r="C85" s="58" t="str">
        <f ca="1">OFFSET('h-lot'!A$1,ROUNDDOWN((ROW()-2)/3,0)*6,0)</f>
        <v/>
      </c>
      <c r="D85" s="58" t="s">
        <v>43</v>
      </c>
      <c r="E85" s="58" t="str">
        <f ca="1">OFFSET('h-lot'!A$2,ROUNDDOWN((ROW()-2)/3,0)*6,0)</f>
        <v/>
      </c>
      <c r="F85" s="48" t="str">
        <f t="shared" si="6"/>
        <v/>
      </c>
      <c r="G85" s="57"/>
    </row>
    <row r="86" spans="1:7" ht="12.75">
      <c r="A86" s="38">
        <f t="shared" si="4"/>
        <v>29</v>
      </c>
      <c r="B86" s="38">
        <f t="shared" si="5"/>
        <v>85</v>
      </c>
      <c r="C86" s="38" t="str">
        <f ca="1">OFFSET('h-lot'!A$6,ROUNDDOWN((ROW()-2)/3,0)*6,0)</f>
        <v/>
      </c>
      <c r="D86" s="38" t="s">
        <v>43</v>
      </c>
      <c r="E86" s="38" t="str">
        <f ca="1">OFFSET('h-lot'!A$4,ROUNDDOWN((ROW()-2)/3,0)*6,0)</f>
        <v/>
      </c>
      <c r="F86" s="48" t="str">
        <f t="shared" si="6"/>
        <v/>
      </c>
      <c r="G86" s="57"/>
    </row>
    <row r="87" spans="1:7" ht="12.75">
      <c r="A87" s="49" t="str">
        <f t="shared" si="4"/>
        <v/>
      </c>
      <c r="B87" s="36">
        <f t="shared" si="5"/>
        <v>86</v>
      </c>
      <c r="C87" s="49" t="str">
        <f ca="1">OFFSET('h-lot'!A$5,ROUNDDOWN((ROW()-2)/3,0)*6,0)</f>
        <v/>
      </c>
      <c r="D87" s="49" t="s">
        <v>43</v>
      </c>
      <c r="E87" s="36" t="str">
        <f ca="1">OFFSET('h-lot'!A$3,ROUNDDOWN((ROW()-2)/3,0)*6,0)</f>
        <v/>
      </c>
      <c r="F87" s="48" t="str">
        <f t="shared" si="6"/>
        <v/>
      </c>
      <c r="G87" s="57"/>
    </row>
    <row r="88" spans="1:7" ht="12.75">
      <c r="A88" s="58" t="str">
        <f t="shared" si="4"/>
        <v/>
      </c>
      <c r="B88" s="58">
        <f t="shared" si="5"/>
        <v>87</v>
      </c>
      <c r="C88" s="58" t="str">
        <f ca="1">OFFSET('h-lot'!A$1,ROUNDDOWN((ROW()-2)/3,0)*6,0)</f>
        <v/>
      </c>
      <c r="D88" s="58" t="s">
        <v>43</v>
      </c>
      <c r="E88" s="58" t="str">
        <f ca="1">OFFSET('h-lot'!A$2,ROUNDDOWN((ROW()-2)/3,0)*6,0)</f>
        <v/>
      </c>
      <c r="F88" s="48" t="str">
        <f t="shared" si="6"/>
        <v/>
      </c>
      <c r="G88" s="57"/>
    </row>
    <row r="89" spans="1:7" ht="12.75">
      <c r="A89" s="38">
        <f t="shared" si="4"/>
        <v>30</v>
      </c>
      <c r="B89" s="38">
        <f t="shared" si="5"/>
        <v>88</v>
      </c>
      <c r="C89" s="38" t="str">
        <f ca="1">OFFSET('h-lot'!A$6,ROUNDDOWN((ROW()-2)/3,0)*6,0)</f>
        <v/>
      </c>
      <c r="D89" s="38" t="s">
        <v>43</v>
      </c>
      <c r="E89" s="38" t="str">
        <f ca="1">OFFSET('h-lot'!A$4,ROUNDDOWN((ROW()-2)/3,0)*6,0)</f>
        <v/>
      </c>
      <c r="F89" s="48" t="str">
        <f t="shared" si="6"/>
        <v/>
      </c>
      <c r="G89" s="57"/>
    </row>
    <row r="90" spans="1:7" ht="12.75">
      <c r="A90" s="49" t="str">
        <f t="shared" si="4"/>
        <v/>
      </c>
      <c r="B90" s="36">
        <f t="shared" si="5"/>
        <v>89</v>
      </c>
      <c r="C90" s="49" t="str">
        <f ca="1">OFFSET('h-lot'!A$5,ROUNDDOWN((ROW()-2)/3,0)*6,0)</f>
        <v/>
      </c>
      <c r="D90" s="49" t="s">
        <v>43</v>
      </c>
      <c r="E90" s="36" t="str">
        <f ca="1">OFFSET('h-lot'!A$3,ROUNDDOWN((ROW()-2)/3,0)*6,0)</f>
        <v/>
      </c>
      <c r="F90" s="48" t="str">
        <f t="shared" si="6"/>
        <v/>
      </c>
      <c r="G90" s="57"/>
    </row>
    <row r="91" spans="1:7" ht="12.75">
      <c r="A91" s="58" t="str">
        <f t="shared" si="4"/>
        <v/>
      </c>
      <c r="B91" s="58">
        <f t="shared" si="5"/>
        <v>90</v>
      </c>
      <c r="C91" s="58" t="str">
        <f ca="1">OFFSET('h-lot'!A$1,ROUNDDOWN((ROW()-2)/3,0)*6,0)</f>
        <v/>
      </c>
      <c r="D91" s="58" t="s">
        <v>43</v>
      </c>
      <c r="E91" s="58" t="str">
        <f ca="1">OFFSET('h-lot'!A$2,ROUNDDOWN((ROW()-2)/3,0)*6,0)</f>
        <v/>
      </c>
      <c r="F91" s="48" t="str">
        <f t="shared" si="6"/>
        <v/>
      </c>
      <c r="G91" s="57"/>
    </row>
    <row r="92" spans="1:7" ht="12.75">
      <c r="A92" s="38">
        <f t="shared" si="4"/>
        <v>31</v>
      </c>
      <c r="B92" s="38">
        <f t="shared" si="5"/>
        <v>91</v>
      </c>
      <c r="C92" s="38" t="str">
        <f ca="1">OFFSET('h-lot'!A$6,ROUNDDOWN((ROW()-2)/3,0)*6,0)</f>
        <v/>
      </c>
      <c r="D92" s="38" t="s">
        <v>43</v>
      </c>
      <c r="E92" s="38" t="str">
        <f ca="1">OFFSET('h-lot'!A$4,ROUNDDOWN((ROW()-2)/3,0)*6,0)</f>
        <v/>
      </c>
      <c r="F92" s="48" t="str">
        <f t="shared" si="6"/>
        <v/>
      </c>
      <c r="G92" s="57"/>
    </row>
    <row r="93" spans="1:7" ht="12.75">
      <c r="A93" s="49" t="str">
        <f t="shared" si="4"/>
        <v/>
      </c>
      <c r="B93" s="36">
        <f t="shared" si="5"/>
        <v>92</v>
      </c>
      <c r="C93" s="49" t="str">
        <f ca="1">OFFSET('h-lot'!A$5,ROUNDDOWN((ROW()-2)/3,0)*6,0)</f>
        <v/>
      </c>
      <c r="D93" s="49" t="s">
        <v>43</v>
      </c>
      <c r="E93" s="36" t="str">
        <f ca="1">OFFSET('h-lot'!A$3,ROUNDDOWN((ROW()-2)/3,0)*6,0)</f>
        <v/>
      </c>
      <c r="F93" s="48" t="str">
        <f t="shared" si="6"/>
        <v/>
      </c>
      <c r="G93" s="57"/>
    </row>
    <row r="94" spans="1:7" ht="12.75">
      <c r="A94" s="58" t="str">
        <f t="shared" si="4"/>
        <v/>
      </c>
      <c r="B94" s="58">
        <f t="shared" si="5"/>
        <v>93</v>
      </c>
      <c r="C94" s="58" t="str">
        <f ca="1">OFFSET('h-lot'!A$1,ROUNDDOWN((ROW()-2)/3,0)*6,0)</f>
        <v/>
      </c>
      <c r="D94" s="58" t="s">
        <v>43</v>
      </c>
      <c r="E94" s="58" t="str">
        <f ca="1">OFFSET('h-lot'!A$2,ROUNDDOWN((ROW()-2)/3,0)*6,0)</f>
        <v/>
      </c>
      <c r="F94" s="48" t="str">
        <f t="shared" si="6"/>
        <v/>
      </c>
      <c r="G94" s="57"/>
    </row>
    <row r="95" spans="1:7" ht="12.75">
      <c r="A95" s="38">
        <f t="shared" si="4"/>
        <v>32</v>
      </c>
      <c r="B95" s="38">
        <f t="shared" si="5"/>
        <v>94</v>
      </c>
      <c r="C95" s="38" t="str">
        <f ca="1">OFFSET('h-lot'!A$6,ROUNDDOWN((ROW()-2)/3,0)*6,0)</f>
        <v/>
      </c>
      <c r="D95" s="38" t="s">
        <v>43</v>
      </c>
      <c r="E95" s="38" t="str">
        <f ca="1">OFFSET('h-lot'!A$4,ROUNDDOWN((ROW()-2)/3,0)*6,0)</f>
        <v/>
      </c>
      <c r="F95" s="48" t="str">
        <f t="shared" si="6"/>
        <v/>
      </c>
      <c r="G95" s="57"/>
    </row>
    <row r="96" spans="1:7" ht="12.75">
      <c r="A96" s="49" t="str">
        <f t="shared" si="4"/>
        <v/>
      </c>
      <c r="B96" s="36">
        <f t="shared" si="5"/>
        <v>95</v>
      </c>
      <c r="C96" s="49" t="str">
        <f ca="1">OFFSET('h-lot'!A$5,ROUNDDOWN((ROW()-2)/3,0)*6,0)</f>
        <v/>
      </c>
      <c r="D96" s="49" t="s">
        <v>43</v>
      </c>
      <c r="E96" s="36" t="str">
        <f ca="1">OFFSET('h-lot'!A$3,ROUNDDOWN((ROW()-2)/3,0)*6,0)</f>
        <v/>
      </c>
      <c r="F96" s="48" t="str">
        <f t="shared" si="6"/>
        <v/>
      </c>
      <c r="G96" s="57"/>
    </row>
    <row r="97" spans="1:7" ht="12.75">
      <c r="A97" s="58" t="str">
        <f t="shared" si="4"/>
        <v/>
      </c>
      <c r="B97" s="58">
        <f t="shared" si="5"/>
        <v>96</v>
      </c>
      <c r="C97" s="58" t="str">
        <f ca="1">OFFSET('h-lot'!A$1,ROUNDDOWN((ROW()-2)/3,0)*6,0)</f>
        <v/>
      </c>
      <c r="D97" s="58" t="s">
        <v>43</v>
      </c>
      <c r="E97" s="58" t="str">
        <f ca="1">OFFSET('h-lot'!A$2,ROUNDDOWN((ROW()-2)/3,0)*6,0)</f>
        <v/>
      </c>
      <c r="F97" s="48" t="str">
        <f t="shared" si="6"/>
        <v/>
      </c>
      <c r="G97" s="57"/>
    </row>
    <row r="98" spans="1:7" ht="12.75">
      <c r="A98" s="38">
        <f aca="true" t="shared" si="7" ref="A98:A106">IF(LEN((ROW()+1)/3)&gt;4,"",(ROW()+1)/3)</f>
        <v>33</v>
      </c>
      <c r="B98" s="38">
        <f t="shared" si="5"/>
        <v>97</v>
      </c>
      <c r="C98" s="38" t="str">
        <f ca="1">OFFSET('h-lot'!A$6,ROUNDDOWN((ROW()-2)/3,0)*6,0)</f>
        <v/>
      </c>
      <c r="D98" s="38" t="s">
        <v>43</v>
      </c>
      <c r="E98" s="38" t="str">
        <f ca="1">OFFSET('h-lot'!A$4,ROUNDDOWN((ROW()-2)/3,0)*6,0)</f>
        <v/>
      </c>
      <c r="F98" s="48" t="str">
        <f t="shared" si="6"/>
        <v/>
      </c>
      <c r="G98" s="57"/>
    </row>
    <row r="99" spans="1:7" ht="12.75">
      <c r="A99" s="49" t="str">
        <f t="shared" si="7"/>
        <v/>
      </c>
      <c r="B99" s="36">
        <f t="shared" si="5"/>
        <v>98</v>
      </c>
      <c r="C99" s="49" t="str">
        <f ca="1">OFFSET('h-lot'!A$5,ROUNDDOWN((ROW()-2)/3,0)*6,0)</f>
        <v/>
      </c>
      <c r="D99" s="49" t="s">
        <v>43</v>
      </c>
      <c r="E99" s="36" t="str">
        <f ca="1">OFFSET('h-lot'!A$3,ROUNDDOWN((ROW()-2)/3,0)*6,0)</f>
        <v/>
      </c>
      <c r="F99" s="48" t="str">
        <f t="shared" si="6"/>
        <v/>
      </c>
      <c r="G99" s="57"/>
    </row>
    <row r="100" spans="1:7" ht="12.75">
      <c r="A100" s="58" t="str">
        <f t="shared" si="7"/>
        <v/>
      </c>
      <c r="B100" s="58">
        <f t="shared" si="5"/>
        <v>99</v>
      </c>
      <c r="C100" s="58" t="str">
        <f ca="1">OFFSET('h-lot'!A$1,ROUNDDOWN((ROW()-2)/3,0)*6,0)</f>
        <v/>
      </c>
      <c r="D100" s="58" t="s">
        <v>43</v>
      </c>
      <c r="E100" s="58" t="str">
        <f ca="1">OFFSET('h-lot'!A$2,ROUNDDOWN((ROW()-2)/3,0)*6,0)</f>
        <v/>
      </c>
      <c r="F100" s="48" t="str">
        <f t="shared" si="6"/>
        <v/>
      </c>
      <c r="G100" s="57"/>
    </row>
    <row r="101" spans="1:7" ht="12.75">
      <c r="A101" s="38">
        <f t="shared" si="7"/>
        <v>34</v>
      </c>
      <c r="B101" s="38">
        <f t="shared" si="5"/>
        <v>100</v>
      </c>
      <c r="C101" s="38" t="str">
        <f ca="1">OFFSET('h-lot'!A$6,ROUNDDOWN((ROW()-2)/3,0)*6,0)</f>
        <v/>
      </c>
      <c r="D101" s="38" t="s">
        <v>43</v>
      </c>
      <c r="E101" s="38" t="str">
        <f ca="1">OFFSET('h-lot'!A$4,ROUNDDOWN((ROW()-2)/3,0)*6,0)</f>
        <v/>
      </c>
      <c r="F101" s="48" t="str">
        <f t="shared" si="6"/>
        <v/>
      </c>
      <c r="G101" s="57"/>
    </row>
    <row r="102" spans="1:7" ht="12.75">
      <c r="A102" s="49" t="str">
        <f t="shared" si="7"/>
        <v/>
      </c>
      <c r="B102" s="36">
        <f t="shared" si="5"/>
        <v>101</v>
      </c>
      <c r="C102" s="49" t="str">
        <f ca="1">OFFSET('h-lot'!A$5,ROUNDDOWN((ROW()-2)/3,0)*6,0)</f>
        <v/>
      </c>
      <c r="D102" s="49" t="s">
        <v>43</v>
      </c>
      <c r="E102" s="36" t="str">
        <f ca="1">OFFSET('h-lot'!A$3,ROUNDDOWN((ROW()-2)/3,0)*6,0)</f>
        <v/>
      </c>
      <c r="F102" s="48" t="str">
        <f t="shared" si="6"/>
        <v/>
      </c>
      <c r="G102" s="57"/>
    </row>
    <row r="103" spans="1:7" ht="12.75">
      <c r="A103" s="58" t="str">
        <f t="shared" si="7"/>
        <v/>
      </c>
      <c r="B103" s="58">
        <f t="shared" si="5"/>
        <v>102</v>
      </c>
      <c r="C103" s="58" t="str">
        <f ca="1">OFFSET('h-lot'!A$1,ROUNDDOWN((ROW()-2)/3,0)*6,0)</f>
        <v/>
      </c>
      <c r="D103" s="58" t="s">
        <v>43</v>
      </c>
      <c r="E103" s="58" t="str">
        <f ca="1">OFFSET('h-lot'!A$2,ROUNDDOWN((ROW()-2)/3,0)*6,0)</f>
        <v/>
      </c>
      <c r="F103" s="48" t="str">
        <f t="shared" si="6"/>
        <v/>
      </c>
      <c r="G103" s="57"/>
    </row>
    <row r="104" spans="1:7" ht="12.75">
      <c r="A104" s="38">
        <f t="shared" si="7"/>
        <v>35</v>
      </c>
      <c r="B104" s="38">
        <f t="shared" si="5"/>
        <v>103</v>
      </c>
      <c r="C104" s="38" t="str">
        <f ca="1">OFFSET('h-lot'!A$6,ROUNDDOWN((ROW()-2)/3,0)*6,0)</f>
        <v/>
      </c>
      <c r="D104" s="38" t="s">
        <v>43</v>
      </c>
      <c r="E104" s="38" t="str">
        <f ca="1">OFFSET('h-lot'!A$4,ROUNDDOWN((ROW()-2)/3,0)*6,0)</f>
        <v/>
      </c>
      <c r="F104" s="48" t="str">
        <f aca="true" t="shared" si="8" ref="F104:F106">IF(G104=1,"1-0",IF(G104=3,"½-½",IF(G104=2,"0-1","")))</f>
        <v/>
      </c>
      <c r="G104" s="57"/>
    </row>
    <row r="105" spans="1:7" ht="12.75">
      <c r="A105" s="49" t="str">
        <f t="shared" si="7"/>
        <v/>
      </c>
      <c r="B105" s="36">
        <f t="shared" si="5"/>
        <v>104</v>
      </c>
      <c r="C105" s="49" t="str">
        <f ca="1">OFFSET('h-lot'!A$5,ROUNDDOWN((ROW()-2)/3,0)*6,0)</f>
        <v/>
      </c>
      <c r="D105" s="49" t="s">
        <v>43</v>
      </c>
      <c r="E105" s="36" t="str">
        <f ca="1">OFFSET('h-lot'!A$3,ROUNDDOWN((ROW()-2)/3,0)*6,0)</f>
        <v/>
      </c>
      <c r="F105" s="48" t="str">
        <f t="shared" si="8"/>
        <v/>
      </c>
      <c r="G105" s="57"/>
    </row>
    <row r="106" spans="1:7" ht="12.75">
      <c r="A106" s="58" t="str">
        <f t="shared" si="7"/>
        <v/>
      </c>
      <c r="B106" s="58">
        <f t="shared" si="5"/>
        <v>105</v>
      </c>
      <c r="C106" s="58" t="str">
        <f ca="1">OFFSET('h-lot'!A$1,ROUNDDOWN((ROW()-2)/3,0)*6,0)</f>
        <v/>
      </c>
      <c r="D106" s="58" t="s">
        <v>43</v>
      </c>
      <c r="E106" s="58" t="str">
        <f ca="1">OFFSET('h-lot'!A$2,ROUNDDOWN((ROW()-2)/3,0)*6,0)</f>
        <v/>
      </c>
      <c r="F106" s="48" t="str">
        <f t="shared" si="8"/>
        <v/>
      </c>
      <c r="G106" s="57"/>
    </row>
  </sheetData>
  <printOptions/>
  <pageMargins left="0.7" right="0.7" top="0.75" bottom="0.75" header="0.3" footer="0.3"/>
  <pageSetup horizontalDpi="600" verticalDpi="600" orientation="portrait" paperSize="9" scale="11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6"/>
  <sheetViews>
    <sheetView workbookViewId="0" topLeftCell="A1"/>
  </sheetViews>
  <sheetFormatPr defaultColWidth="9.140625" defaultRowHeight="12.75"/>
  <cols>
    <col min="1" max="1" width="6.57421875" style="49" bestFit="1" customWidth="1"/>
    <col min="2" max="2" width="5.28125" style="49" bestFit="1" customWidth="1"/>
    <col min="3" max="3" width="20.8515625" style="49" bestFit="1" customWidth="1"/>
    <col min="4" max="4" width="1.57421875" style="49" bestFit="1" customWidth="1"/>
    <col min="5" max="5" width="23.421875" style="36" bestFit="1" customWidth="1"/>
    <col min="6" max="6" width="9.140625" style="37" customWidth="1"/>
    <col min="7" max="7" width="4.00390625" style="36" bestFit="1" customWidth="1"/>
    <col min="8" max="8" width="19.28125" style="0" bestFit="1" customWidth="1"/>
    <col min="9" max="9" width="1.57421875" style="0" bestFit="1" customWidth="1"/>
    <col min="10" max="10" width="15.57421875" style="0" bestFit="1" customWidth="1"/>
  </cols>
  <sheetData>
    <row r="1" spans="1:8" ht="12.75">
      <c r="A1" s="4" t="s">
        <v>57</v>
      </c>
      <c r="B1" s="4" t="s">
        <v>44</v>
      </c>
      <c r="C1" s="4" t="s">
        <v>46</v>
      </c>
      <c r="F1" s="47" t="s">
        <v>66</v>
      </c>
      <c r="G1" s="46" t="s">
        <v>65</v>
      </c>
      <c r="H1" s="4"/>
    </row>
    <row r="2" spans="1:7" ht="12.75">
      <c r="A2" s="38">
        <f aca="true" t="shared" si="0" ref="A2:A33">IF(LEN((ROW()+1)/3)&gt;4,"",(ROW()+1)/3)</f>
        <v>1</v>
      </c>
      <c r="B2" s="38">
        <f aca="true" t="shared" si="1" ref="B2:B65">ROW()-1</f>
        <v>1</v>
      </c>
      <c r="C2" s="38" t="str">
        <f ca="1">OFFSET('h-lot'!A$2,ROUNDDOWN((ROW()-2)/3,0)*6,0)</f>
        <v/>
      </c>
      <c r="D2" s="38" t="s">
        <v>43</v>
      </c>
      <c r="E2" s="38" t="str">
        <f ca="1">OFFSET('h-lot'!A$6,ROUNDDOWN((ROW()-2)/3,0)*6,0)</f>
        <v/>
      </c>
      <c r="F2" s="48" t="str">
        <f>IF(G2=1,"1-0",IF(G2=3,"½-½",IF(G2=2,"0-1","")))</f>
        <v/>
      </c>
      <c r="G2" s="57"/>
    </row>
    <row r="3" spans="1:7" ht="12.75">
      <c r="A3" s="49" t="str">
        <f t="shared" si="0"/>
        <v/>
      </c>
      <c r="B3" s="36">
        <f t="shared" si="1"/>
        <v>2</v>
      </c>
      <c r="C3" s="49" t="str">
        <f ca="1">OFFSET('h-lot'!A$3,ROUNDDOWN((ROW()-2)/3,0)*6,0)</f>
        <v/>
      </c>
      <c r="D3" s="49" t="s">
        <v>43</v>
      </c>
      <c r="E3" s="36" t="str">
        <f ca="1">OFFSET('h-lot'!A$1,ROUNDDOWN((ROW()-2)/3,0)*6,0)</f>
        <v/>
      </c>
      <c r="F3" s="48" t="str">
        <f aca="true" t="shared" si="2" ref="F3:F66">IF(G3=1,"1-0",IF(G3=3,"½-½",IF(G3=2,"0-1","")))</f>
        <v/>
      </c>
      <c r="G3" s="57"/>
    </row>
    <row r="4" spans="1:7" ht="12.75">
      <c r="A4" s="58" t="str">
        <f t="shared" si="0"/>
        <v/>
      </c>
      <c r="B4" s="58">
        <f t="shared" si="1"/>
        <v>3</v>
      </c>
      <c r="C4" s="58" t="str">
        <f ca="1">OFFSET('h-lot'!A$4,ROUNDDOWN((ROW()-2)/3,0)*6,0)</f>
        <v/>
      </c>
      <c r="D4" s="58" t="s">
        <v>43</v>
      </c>
      <c r="E4" s="58" t="str">
        <f ca="1">OFFSET('h-lot'!A$5,ROUNDDOWN((ROW()-2)/3,0)*6,0)</f>
        <v/>
      </c>
      <c r="F4" s="48" t="str">
        <f t="shared" si="2"/>
        <v/>
      </c>
      <c r="G4" s="57"/>
    </row>
    <row r="5" spans="1:7" ht="12.75">
      <c r="A5" s="38">
        <f t="shared" si="0"/>
        <v>2</v>
      </c>
      <c r="B5" s="38">
        <f t="shared" si="1"/>
        <v>4</v>
      </c>
      <c r="C5" s="38" t="str">
        <f ca="1">OFFSET('h-lot'!A$2,ROUNDDOWN((ROW()-2)/3,0)*6,0)</f>
        <v/>
      </c>
      <c r="D5" s="38" t="s">
        <v>43</v>
      </c>
      <c r="E5" s="38" t="str">
        <f ca="1">OFFSET('h-lot'!A$6,ROUNDDOWN((ROW()-2)/3,0)*6,0)</f>
        <v/>
      </c>
      <c r="F5" s="48" t="str">
        <f t="shared" si="2"/>
        <v/>
      </c>
      <c r="G5" s="57"/>
    </row>
    <row r="6" spans="1:7" ht="12.75">
      <c r="A6" s="49" t="str">
        <f t="shared" si="0"/>
        <v/>
      </c>
      <c r="B6" s="36">
        <f t="shared" si="1"/>
        <v>5</v>
      </c>
      <c r="C6" s="49" t="str">
        <f ca="1">OFFSET('h-lot'!A$3,ROUNDDOWN((ROW()-2)/3,0)*6,0)</f>
        <v/>
      </c>
      <c r="D6" s="49" t="s">
        <v>43</v>
      </c>
      <c r="E6" s="36" t="str">
        <f ca="1">OFFSET('h-lot'!A$1,ROUNDDOWN((ROW()-2)/3,0)*6,0)</f>
        <v/>
      </c>
      <c r="F6" s="48" t="str">
        <f t="shared" si="2"/>
        <v/>
      </c>
      <c r="G6" s="57"/>
    </row>
    <row r="7" spans="1:7" ht="12.75">
      <c r="A7" s="58" t="str">
        <f t="shared" si="0"/>
        <v/>
      </c>
      <c r="B7" s="58">
        <f t="shared" si="1"/>
        <v>6</v>
      </c>
      <c r="C7" s="58" t="str">
        <f ca="1">OFFSET('h-lot'!A$4,ROUNDDOWN((ROW()-2)/3,0)*6,0)</f>
        <v/>
      </c>
      <c r="D7" s="58" t="s">
        <v>43</v>
      </c>
      <c r="E7" s="58" t="str">
        <f ca="1">OFFSET('h-lot'!A$5,ROUNDDOWN((ROW()-2)/3,0)*6,0)</f>
        <v/>
      </c>
      <c r="F7" s="48" t="str">
        <f t="shared" si="2"/>
        <v/>
      </c>
      <c r="G7" s="57"/>
    </row>
    <row r="8" spans="1:7" ht="12.75">
      <c r="A8" s="38">
        <f t="shared" si="0"/>
        <v>3</v>
      </c>
      <c r="B8" s="38">
        <f t="shared" si="1"/>
        <v>7</v>
      </c>
      <c r="C8" s="38" t="str">
        <f ca="1">OFFSET('h-lot'!A$2,ROUNDDOWN((ROW()-2)/3,0)*6,0)</f>
        <v/>
      </c>
      <c r="D8" s="38" t="s">
        <v>43</v>
      </c>
      <c r="E8" s="38" t="str">
        <f ca="1">OFFSET('h-lot'!A$6,ROUNDDOWN((ROW()-2)/3,0)*6,0)</f>
        <v/>
      </c>
      <c r="F8" s="48" t="str">
        <f t="shared" si="2"/>
        <v/>
      </c>
      <c r="G8" s="57"/>
    </row>
    <row r="9" spans="1:7" ht="12.75">
      <c r="A9" s="49" t="str">
        <f t="shared" si="0"/>
        <v/>
      </c>
      <c r="B9" s="36">
        <f t="shared" si="1"/>
        <v>8</v>
      </c>
      <c r="C9" s="49" t="str">
        <f ca="1">OFFSET('h-lot'!A$3,ROUNDDOWN((ROW()-2)/3,0)*6,0)</f>
        <v/>
      </c>
      <c r="D9" s="49" t="s">
        <v>43</v>
      </c>
      <c r="E9" s="36" t="str">
        <f ca="1">OFFSET('h-lot'!A$1,ROUNDDOWN((ROW()-2)/3,0)*6,0)</f>
        <v/>
      </c>
      <c r="F9" s="48" t="str">
        <f t="shared" si="2"/>
        <v/>
      </c>
      <c r="G9" s="57"/>
    </row>
    <row r="10" spans="1:7" ht="12.75">
      <c r="A10" s="58" t="str">
        <f t="shared" si="0"/>
        <v/>
      </c>
      <c r="B10" s="58">
        <f t="shared" si="1"/>
        <v>9</v>
      </c>
      <c r="C10" s="58" t="str">
        <f ca="1">OFFSET('h-lot'!A$4,ROUNDDOWN((ROW()-2)/3,0)*6,0)</f>
        <v/>
      </c>
      <c r="D10" s="58" t="s">
        <v>43</v>
      </c>
      <c r="E10" s="58" t="str">
        <f ca="1">OFFSET('h-lot'!A$5,ROUNDDOWN((ROW()-2)/3,0)*6,0)</f>
        <v/>
      </c>
      <c r="F10" s="48" t="str">
        <f t="shared" si="2"/>
        <v/>
      </c>
      <c r="G10" s="57"/>
    </row>
    <row r="11" spans="1:7" ht="12.75">
      <c r="A11" s="38">
        <f t="shared" si="0"/>
        <v>4</v>
      </c>
      <c r="B11" s="38">
        <f t="shared" si="1"/>
        <v>10</v>
      </c>
      <c r="C11" s="38" t="str">
        <f ca="1">OFFSET('h-lot'!A$2,ROUNDDOWN((ROW()-2)/3,0)*6,0)</f>
        <v/>
      </c>
      <c r="D11" s="38" t="s">
        <v>43</v>
      </c>
      <c r="E11" s="38" t="str">
        <f ca="1">OFFSET('h-lot'!A$6,ROUNDDOWN((ROW()-2)/3,0)*6,0)</f>
        <v/>
      </c>
      <c r="F11" s="48" t="str">
        <f t="shared" si="2"/>
        <v/>
      </c>
      <c r="G11" s="57"/>
    </row>
    <row r="12" spans="1:7" ht="12.75">
      <c r="A12" s="49" t="str">
        <f t="shared" si="0"/>
        <v/>
      </c>
      <c r="B12" s="36">
        <f t="shared" si="1"/>
        <v>11</v>
      </c>
      <c r="C12" s="49" t="str">
        <f ca="1">OFFSET('h-lot'!A$3,ROUNDDOWN((ROW()-2)/3,0)*6,0)</f>
        <v/>
      </c>
      <c r="D12" s="49" t="s">
        <v>43</v>
      </c>
      <c r="E12" s="36" t="str">
        <f ca="1">OFFSET('h-lot'!A$1,ROUNDDOWN((ROW()-2)/3,0)*6,0)</f>
        <v/>
      </c>
      <c r="F12" s="48" t="str">
        <f t="shared" si="2"/>
        <v/>
      </c>
      <c r="G12" s="57"/>
    </row>
    <row r="13" spans="1:7" ht="12.75">
      <c r="A13" s="58" t="str">
        <f t="shared" si="0"/>
        <v/>
      </c>
      <c r="B13" s="58">
        <f t="shared" si="1"/>
        <v>12</v>
      </c>
      <c r="C13" s="58" t="str">
        <f ca="1">OFFSET('h-lot'!A$4,ROUNDDOWN((ROW()-2)/3,0)*6,0)</f>
        <v/>
      </c>
      <c r="D13" s="58" t="s">
        <v>43</v>
      </c>
      <c r="E13" s="58" t="str">
        <f ca="1">OFFSET('h-lot'!A$5,ROUNDDOWN((ROW()-2)/3,0)*6,0)</f>
        <v/>
      </c>
      <c r="F13" s="48" t="str">
        <f t="shared" si="2"/>
        <v/>
      </c>
      <c r="G13" s="57"/>
    </row>
    <row r="14" spans="1:7" ht="12.75">
      <c r="A14" s="38">
        <f t="shared" si="0"/>
        <v>5</v>
      </c>
      <c r="B14" s="38">
        <f t="shared" si="1"/>
        <v>13</v>
      </c>
      <c r="C14" s="38" t="str">
        <f ca="1">OFFSET('h-lot'!A$2,ROUNDDOWN((ROW()-2)/3,0)*6,0)</f>
        <v/>
      </c>
      <c r="D14" s="38" t="s">
        <v>43</v>
      </c>
      <c r="E14" s="38" t="str">
        <f ca="1">OFFSET('h-lot'!A$6,ROUNDDOWN((ROW()-2)/3,0)*6,0)</f>
        <v/>
      </c>
      <c r="F14" s="48" t="str">
        <f t="shared" si="2"/>
        <v/>
      </c>
      <c r="G14" s="57"/>
    </row>
    <row r="15" spans="1:7" ht="12.75">
      <c r="A15" s="49" t="str">
        <f t="shared" si="0"/>
        <v/>
      </c>
      <c r="B15" s="36">
        <f t="shared" si="1"/>
        <v>14</v>
      </c>
      <c r="C15" s="49" t="str">
        <f ca="1">OFFSET('h-lot'!A$3,ROUNDDOWN((ROW()-2)/3,0)*6,0)</f>
        <v/>
      </c>
      <c r="D15" s="49" t="s">
        <v>43</v>
      </c>
      <c r="E15" s="36" t="str">
        <f ca="1">OFFSET('h-lot'!A$1,ROUNDDOWN((ROW()-2)/3,0)*6,0)</f>
        <v/>
      </c>
      <c r="F15" s="48" t="str">
        <f t="shared" si="2"/>
        <v/>
      </c>
      <c r="G15" s="57"/>
    </row>
    <row r="16" spans="1:7" ht="12.75">
      <c r="A16" s="58" t="str">
        <f t="shared" si="0"/>
        <v/>
      </c>
      <c r="B16" s="58">
        <f t="shared" si="1"/>
        <v>15</v>
      </c>
      <c r="C16" s="58" t="str">
        <f ca="1">OFFSET('h-lot'!A$4,ROUNDDOWN((ROW()-2)/3,0)*6,0)</f>
        <v/>
      </c>
      <c r="D16" s="58" t="s">
        <v>43</v>
      </c>
      <c r="E16" s="58" t="str">
        <f ca="1">OFFSET('h-lot'!A$5,ROUNDDOWN((ROW()-2)/3,0)*6,0)</f>
        <v/>
      </c>
      <c r="F16" s="48" t="str">
        <f t="shared" si="2"/>
        <v/>
      </c>
      <c r="G16" s="57"/>
    </row>
    <row r="17" spans="1:7" ht="12.75">
      <c r="A17" s="38">
        <f t="shared" si="0"/>
        <v>6</v>
      </c>
      <c r="B17" s="38">
        <f t="shared" si="1"/>
        <v>16</v>
      </c>
      <c r="C17" s="38" t="str">
        <f ca="1">OFFSET('h-lot'!A$2,ROUNDDOWN((ROW()-2)/3,0)*6,0)</f>
        <v/>
      </c>
      <c r="D17" s="38" t="s">
        <v>43</v>
      </c>
      <c r="E17" s="38" t="str">
        <f ca="1">OFFSET('h-lot'!A$6,ROUNDDOWN((ROW()-2)/3,0)*6,0)</f>
        <v/>
      </c>
      <c r="F17" s="48" t="str">
        <f t="shared" si="2"/>
        <v/>
      </c>
      <c r="G17" s="57"/>
    </row>
    <row r="18" spans="1:7" ht="12.75">
      <c r="A18" s="49" t="str">
        <f t="shared" si="0"/>
        <v/>
      </c>
      <c r="B18" s="36">
        <f t="shared" si="1"/>
        <v>17</v>
      </c>
      <c r="C18" s="49" t="str">
        <f ca="1">OFFSET('h-lot'!A$3,ROUNDDOWN((ROW()-2)/3,0)*6,0)</f>
        <v/>
      </c>
      <c r="D18" s="49" t="s">
        <v>43</v>
      </c>
      <c r="E18" s="36" t="str">
        <f ca="1">OFFSET('h-lot'!A$1,ROUNDDOWN((ROW()-2)/3,0)*6,0)</f>
        <v/>
      </c>
      <c r="F18" s="48" t="str">
        <f t="shared" si="2"/>
        <v/>
      </c>
      <c r="G18" s="57"/>
    </row>
    <row r="19" spans="1:7" ht="12.75">
      <c r="A19" s="58" t="str">
        <f t="shared" si="0"/>
        <v/>
      </c>
      <c r="B19" s="58">
        <f t="shared" si="1"/>
        <v>18</v>
      </c>
      <c r="C19" s="58" t="str">
        <f ca="1">OFFSET('h-lot'!A$4,ROUNDDOWN((ROW()-2)/3,0)*6,0)</f>
        <v/>
      </c>
      <c r="D19" s="58" t="s">
        <v>43</v>
      </c>
      <c r="E19" s="58" t="str">
        <f ca="1">OFFSET('h-lot'!A$5,ROUNDDOWN((ROW()-2)/3,0)*6,0)</f>
        <v/>
      </c>
      <c r="F19" s="48" t="str">
        <f t="shared" si="2"/>
        <v/>
      </c>
      <c r="G19" s="57"/>
    </row>
    <row r="20" spans="1:7" ht="12.75">
      <c r="A20" s="38">
        <f t="shared" si="0"/>
        <v>7</v>
      </c>
      <c r="B20" s="38">
        <f t="shared" si="1"/>
        <v>19</v>
      </c>
      <c r="C20" s="38" t="str">
        <f ca="1">OFFSET('h-lot'!A$2,ROUNDDOWN((ROW()-2)/3,0)*6,0)</f>
        <v/>
      </c>
      <c r="D20" s="38" t="s">
        <v>43</v>
      </c>
      <c r="E20" s="38" t="str">
        <f ca="1">OFFSET('h-lot'!A$6,ROUNDDOWN((ROW()-2)/3,0)*6,0)</f>
        <v/>
      </c>
      <c r="F20" s="48" t="str">
        <f t="shared" si="2"/>
        <v/>
      </c>
      <c r="G20" s="57"/>
    </row>
    <row r="21" spans="1:7" ht="12.75">
      <c r="A21" s="49" t="str">
        <f t="shared" si="0"/>
        <v/>
      </c>
      <c r="B21" s="36">
        <f t="shared" si="1"/>
        <v>20</v>
      </c>
      <c r="C21" s="49" t="str">
        <f ca="1">OFFSET('h-lot'!A$3,ROUNDDOWN((ROW()-2)/3,0)*6,0)</f>
        <v/>
      </c>
      <c r="D21" s="49" t="s">
        <v>43</v>
      </c>
      <c r="E21" s="36" t="str">
        <f ca="1">OFFSET('h-lot'!A$1,ROUNDDOWN((ROW()-2)/3,0)*6,0)</f>
        <v/>
      </c>
      <c r="F21" s="48" t="str">
        <f t="shared" si="2"/>
        <v/>
      </c>
      <c r="G21" s="57"/>
    </row>
    <row r="22" spans="1:7" ht="12.75">
      <c r="A22" s="58" t="str">
        <f t="shared" si="0"/>
        <v/>
      </c>
      <c r="B22" s="58">
        <f t="shared" si="1"/>
        <v>21</v>
      </c>
      <c r="C22" s="58" t="str">
        <f ca="1">OFFSET('h-lot'!A$4,ROUNDDOWN((ROW()-2)/3,0)*6,0)</f>
        <v/>
      </c>
      <c r="D22" s="58" t="s">
        <v>43</v>
      </c>
      <c r="E22" s="58" t="str">
        <f ca="1">OFFSET('h-lot'!A$5,ROUNDDOWN((ROW()-2)/3,0)*6,0)</f>
        <v/>
      </c>
      <c r="F22" s="48" t="str">
        <f t="shared" si="2"/>
        <v/>
      </c>
      <c r="G22" s="57"/>
    </row>
    <row r="23" spans="1:7" ht="12.75">
      <c r="A23" s="38">
        <f t="shared" si="0"/>
        <v>8</v>
      </c>
      <c r="B23" s="38">
        <f t="shared" si="1"/>
        <v>22</v>
      </c>
      <c r="C23" s="38" t="str">
        <f ca="1">OFFSET('h-lot'!A$2,ROUNDDOWN((ROW()-2)/3,0)*6,0)</f>
        <v/>
      </c>
      <c r="D23" s="38" t="s">
        <v>43</v>
      </c>
      <c r="E23" s="38" t="str">
        <f ca="1">OFFSET('h-lot'!A$6,ROUNDDOWN((ROW()-2)/3,0)*6,0)</f>
        <v/>
      </c>
      <c r="F23" s="48" t="str">
        <f t="shared" si="2"/>
        <v/>
      </c>
      <c r="G23" s="57"/>
    </row>
    <row r="24" spans="1:7" ht="12.75">
      <c r="A24" s="49" t="str">
        <f t="shared" si="0"/>
        <v/>
      </c>
      <c r="B24" s="36">
        <f t="shared" si="1"/>
        <v>23</v>
      </c>
      <c r="C24" s="49" t="str">
        <f ca="1">OFFSET('h-lot'!A$3,ROUNDDOWN((ROW()-2)/3,0)*6,0)</f>
        <v/>
      </c>
      <c r="D24" s="49" t="s">
        <v>43</v>
      </c>
      <c r="E24" s="36" t="str">
        <f ca="1">OFFSET('h-lot'!A$1,ROUNDDOWN((ROW()-2)/3,0)*6,0)</f>
        <v/>
      </c>
      <c r="F24" s="48" t="str">
        <f t="shared" si="2"/>
        <v/>
      </c>
      <c r="G24" s="57"/>
    </row>
    <row r="25" spans="1:7" ht="12.75">
      <c r="A25" s="58" t="str">
        <f t="shared" si="0"/>
        <v/>
      </c>
      <c r="B25" s="58">
        <f t="shared" si="1"/>
        <v>24</v>
      </c>
      <c r="C25" s="58" t="str">
        <f ca="1">OFFSET('h-lot'!A$4,ROUNDDOWN((ROW()-2)/3,0)*6,0)</f>
        <v/>
      </c>
      <c r="D25" s="58" t="s">
        <v>43</v>
      </c>
      <c r="E25" s="58" t="str">
        <f ca="1">OFFSET('h-lot'!A$5,ROUNDDOWN((ROW()-2)/3,0)*6,0)</f>
        <v/>
      </c>
      <c r="F25" s="48" t="str">
        <f t="shared" si="2"/>
        <v/>
      </c>
      <c r="G25" s="57"/>
    </row>
    <row r="26" spans="1:7" ht="12.75">
      <c r="A26" s="38">
        <f t="shared" si="0"/>
        <v>9</v>
      </c>
      <c r="B26" s="38">
        <f t="shared" si="1"/>
        <v>25</v>
      </c>
      <c r="C26" s="38" t="str">
        <f ca="1">OFFSET('h-lot'!A$2,ROUNDDOWN((ROW()-2)/3,0)*6,0)</f>
        <v/>
      </c>
      <c r="D26" s="38" t="s">
        <v>43</v>
      </c>
      <c r="E26" s="38" t="str">
        <f ca="1">OFFSET('h-lot'!A$6,ROUNDDOWN((ROW()-2)/3,0)*6,0)</f>
        <v/>
      </c>
      <c r="F26" s="48" t="str">
        <f t="shared" si="2"/>
        <v/>
      </c>
      <c r="G26" s="57"/>
    </row>
    <row r="27" spans="1:7" ht="12.75">
      <c r="A27" s="49" t="str">
        <f t="shared" si="0"/>
        <v/>
      </c>
      <c r="B27" s="36">
        <f t="shared" si="1"/>
        <v>26</v>
      </c>
      <c r="C27" s="49" t="str">
        <f ca="1">OFFSET('h-lot'!A$3,ROUNDDOWN((ROW()-2)/3,0)*6,0)</f>
        <v/>
      </c>
      <c r="D27" s="49" t="s">
        <v>43</v>
      </c>
      <c r="E27" s="36" t="str">
        <f ca="1">OFFSET('h-lot'!A$1,ROUNDDOWN((ROW()-2)/3,0)*6,0)</f>
        <v/>
      </c>
      <c r="F27" s="48" t="str">
        <f t="shared" si="2"/>
        <v/>
      </c>
      <c r="G27" s="57"/>
    </row>
    <row r="28" spans="1:7" ht="12.75">
      <c r="A28" s="58" t="str">
        <f t="shared" si="0"/>
        <v/>
      </c>
      <c r="B28" s="58">
        <f t="shared" si="1"/>
        <v>27</v>
      </c>
      <c r="C28" s="58" t="str">
        <f ca="1">OFFSET('h-lot'!A$4,ROUNDDOWN((ROW()-2)/3,0)*6,0)</f>
        <v/>
      </c>
      <c r="D28" s="58" t="s">
        <v>43</v>
      </c>
      <c r="E28" s="58" t="str">
        <f ca="1">OFFSET('h-lot'!A$5,ROUNDDOWN((ROW()-2)/3,0)*6,0)</f>
        <v/>
      </c>
      <c r="F28" s="48" t="str">
        <f t="shared" si="2"/>
        <v/>
      </c>
      <c r="G28" s="57"/>
    </row>
    <row r="29" spans="1:7" ht="12.75">
      <c r="A29" s="38">
        <f t="shared" si="0"/>
        <v>10</v>
      </c>
      <c r="B29" s="38">
        <f t="shared" si="1"/>
        <v>28</v>
      </c>
      <c r="C29" s="38" t="str">
        <f ca="1">OFFSET('h-lot'!A$2,ROUNDDOWN((ROW()-2)/3,0)*6,0)</f>
        <v/>
      </c>
      <c r="D29" s="38" t="s">
        <v>43</v>
      </c>
      <c r="E29" s="38" t="str">
        <f ca="1">OFFSET('h-lot'!A$6,ROUNDDOWN((ROW()-2)/3,0)*6,0)</f>
        <v/>
      </c>
      <c r="F29" s="48" t="str">
        <f t="shared" si="2"/>
        <v/>
      </c>
      <c r="G29" s="57"/>
    </row>
    <row r="30" spans="1:7" ht="12.75">
      <c r="A30" s="49" t="str">
        <f t="shared" si="0"/>
        <v/>
      </c>
      <c r="B30" s="36">
        <f t="shared" si="1"/>
        <v>29</v>
      </c>
      <c r="C30" s="49" t="str">
        <f ca="1">OFFSET('h-lot'!A$3,ROUNDDOWN((ROW()-2)/3,0)*6,0)</f>
        <v/>
      </c>
      <c r="D30" s="49" t="s">
        <v>43</v>
      </c>
      <c r="E30" s="36" t="str">
        <f ca="1">OFFSET('h-lot'!A$1,ROUNDDOWN((ROW()-2)/3,0)*6,0)</f>
        <v/>
      </c>
      <c r="F30" s="48" t="str">
        <f t="shared" si="2"/>
        <v/>
      </c>
      <c r="G30" s="57"/>
    </row>
    <row r="31" spans="1:7" ht="12.75">
      <c r="A31" s="58" t="str">
        <f t="shared" si="0"/>
        <v/>
      </c>
      <c r="B31" s="58">
        <f t="shared" si="1"/>
        <v>30</v>
      </c>
      <c r="C31" s="58" t="str">
        <f ca="1">OFFSET('h-lot'!A$4,ROUNDDOWN((ROW()-2)/3,0)*6,0)</f>
        <v/>
      </c>
      <c r="D31" s="58" t="s">
        <v>43</v>
      </c>
      <c r="E31" s="58" t="str">
        <f ca="1">OFFSET('h-lot'!A$5,ROUNDDOWN((ROW()-2)/3,0)*6,0)</f>
        <v/>
      </c>
      <c r="F31" s="48" t="str">
        <f t="shared" si="2"/>
        <v/>
      </c>
      <c r="G31" s="57"/>
    </row>
    <row r="32" spans="1:7" ht="12.75">
      <c r="A32" s="38">
        <f t="shared" si="0"/>
        <v>11</v>
      </c>
      <c r="B32" s="38">
        <f t="shared" si="1"/>
        <v>31</v>
      </c>
      <c r="C32" s="38" t="str">
        <f ca="1">OFFSET('h-lot'!A$2,ROUNDDOWN((ROW()-2)/3,0)*6,0)</f>
        <v/>
      </c>
      <c r="D32" s="38" t="s">
        <v>43</v>
      </c>
      <c r="E32" s="38" t="str">
        <f ca="1">OFFSET('h-lot'!A$6,ROUNDDOWN((ROW()-2)/3,0)*6,0)</f>
        <v/>
      </c>
      <c r="F32" s="48" t="str">
        <f t="shared" si="2"/>
        <v/>
      </c>
      <c r="G32" s="57"/>
    </row>
    <row r="33" spans="1:7" ht="12.75">
      <c r="A33" s="49" t="str">
        <f t="shared" si="0"/>
        <v/>
      </c>
      <c r="B33" s="36">
        <f t="shared" si="1"/>
        <v>32</v>
      </c>
      <c r="C33" s="49" t="str">
        <f ca="1">OFFSET('h-lot'!A$3,ROUNDDOWN((ROW()-2)/3,0)*6,0)</f>
        <v/>
      </c>
      <c r="D33" s="49" t="s">
        <v>43</v>
      </c>
      <c r="E33" s="36" t="str">
        <f ca="1">OFFSET('h-lot'!A$1,ROUNDDOWN((ROW()-2)/3,0)*6,0)</f>
        <v/>
      </c>
      <c r="F33" s="48" t="str">
        <f t="shared" si="2"/>
        <v/>
      </c>
      <c r="G33" s="57"/>
    </row>
    <row r="34" spans="1:7" ht="12.75">
      <c r="A34" s="58" t="str">
        <f aca="true" t="shared" si="3" ref="A34:A65">IF(LEN((ROW()+1)/3)&gt;4,"",(ROW()+1)/3)</f>
        <v/>
      </c>
      <c r="B34" s="58">
        <f t="shared" si="1"/>
        <v>33</v>
      </c>
      <c r="C34" s="58" t="str">
        <f ca="1">OFFSET('h-lot'!A$4,ROUNDDOWN((ROW()-2)/3,0)*6,0)</f>
        <v/>
      </c>
      <c r="D34" s="58" t="s">
        <v>43</v>
      </c>
      <c r="E34" s="58" t="str">
        <f ca="1">OFFSET('h-lot'!A$5,ROUNDDOWN((ROW()-2)/3,0)*6,0)</f>
        <v/>
      </c>
      <c r="F34" s="48" t="str">
        <f t="shared" si="2"/>
        <v/>
      </c>
      <c r="G34" s="57"/>
    </row>
    <row r="35" spans="1:7" ht="12.75">
      <c r="A35" s="38">
        <f t="shared" si="3"/>
        <v>12</v>
      </c>
      <c r="B35" s="38">
        <f t="shared" si="1"/>
        <v>34</v>
      </c>
      <c r="C35" s="38" t="str">
        <f ca="1">OFFSET('h-lot'!A$2,ROUNDDOWN((ROW()-2)/3,0)*6,0)</f>
        <v/>
      </c>
      <c r="D35" s="38" t="s">
        <v>43</v>
      </c>
      <c r="E35" s="38" t="str">
        <f ca="1">OFFSET('h-lot'!A$6,ROUNDDOWN((ROW()-2)/3,0)*6,0)</f>
        <v/>
      </c>
      <c r="F35" s="48" t="str">
        <f t="shared" si="2"/>
        <v/>
      </c>
      <c r="G35" s="57"/>
    </row>
    <row r="36" spans="1:7" ht="12.75">
      <c r="A36" s="49" t="str">
        <f t="shared" si="3"/>
        <v/>
      </c>
      <c r="B36" s="36">
        <f t="shared" si="1"/>
        <v>35</v>
      </c>
      <c r="C36" s="49" t="str">
        <f ca="1">OFFSET('h-lot'!A$3,ROUNDDOWN((ROW()-2)/3,0)*6,0)</f>
        <v/>
      </c>
      <c r="D36" s="49" t="s">
        <v>43</v>
      </c>
      <c r="E36" s="36" t="str">
        <f ca="1">OFFSET('h-lot'!A$1,ROUNDDOWN((ROW()-2)/3,0)*6,0)</f>
        <v/>
      </c>
      <c r="F36" s="48" t="str">
        <f t="shared" si="2"/>
        <v/>
      </c>
      <c r="G36" s="57"/>
    </row>
    <row r="37" spans="1:7" ht="12.75">
      <c r="A37" s="58" t="str">
        <f t="shared" si="3"/>
        <v/>
      </c>
      <c r="B37" s="58">
        <f t="shared" si="1"/>
        <v>36</v>
      </c>
      <c r="C37" s="58" t="str">
        <f ca="1">OFFSET('h-lot'!A$4,ROUNDDOWN((ROW()-2)/3,0)*6,0)</f>
        <v/>
      </c>
      <c r="D37" s="58" t="s">
        <v>43</v>
      </c>
      <c r="E37" s="58" t="str">
        <f ca="1">OFFSET('h-lot'!A$5,ROUNDDOWN((ROW()-2)/3,0)*6,0)</f>
        <v/>
      </c>
      <c r="F37" s="48" t="str">
        <f t="shared" si="2"/>
        <v/>
      </c>
      <c r="G37" s="57"/>
    </row>
    <row r="38" spans="1:7" ht="12.75">
      <c r="A38" s="38">
        <f t="shared" si="3"/>
        <v>13</v>
      </c>
      <c r="B38" s="38">
        <f t="shared" si="1"/>
        <v>37</v>
      </c>
      <c r="C38" s="38" t="str">
        <f ca="1">OFFSET('h-lot'!A$2,ROUNDDOWN((ROW()-2)/3,0)*6,0)</f>
        <v/>
      </c>
      <c r="D38" s="38" t="s">
        <v>43</v>
      </c>
      <c r="E38" s="38" t="str">
        <f ca="1">OFFSET('h-lot'!A$6,ROUNDDOWN((ROW()-2)/3,0)*6,0)</f>
        <v/>
      </c>
      <c r="F38" s="48" t="str">
        <f t="shared" si="2"/>
        <v/>
      </c>
      <c r="G38" s="57"/>
    </row>
    <row r="39" spans="1:7" ht="12.75">
      <c r="A39" s="49" t="str">
        <f t="shared" si="3"/>
        <v/>
      </c>
      <c r="B39" s="36">
        <f t="shared" si="1"/>
        <v>38</v>
      </c>
      <c r="C39" s="49" t="str">
        <f ca="1">OFFSET('h-lot'!A$3,ROUNDDOWN((ROW()-2)/3,0)*6,0)</f>
        <v/>
      </c>
      <c r="D39" s="49" t="s">
        <v>43</v>
      </c>
      <c r="E39" s="36" t="str">
        <f ca="1">OFFSET('h-lot'!A$1,ROUNDDOWN((ROW()-2)/3,0)*6,0)</f>
        <v/>
      </c>
      <c r="F39" s="48" t="str">
        <f t="shared" si="2"/>
        <v/>
      </c>
      <c r="G39" s="57"/>
    </row>
    <row r="40" spans="1:7" ht="12.75">
      <c r="A40" s="58" t="str">
        <f t="shared" si="3"/>
        <v/>
      </c>
      <c r="B40" s="58">
        <f t="shared" si="1"/>
        <v>39</v>
      </c>
      <c r="C40" s="58" t="str">
        <f ca="1">OFFSET('h-lot'!A$4,ROUNDDOWN((ROW()-2)/3,0)*6,0)</f>
        <v/>
      </c>
      <c r="D40" s="58" t="s">
        <v>43</v>
      </c>
      <c r="E40" s="58" t="str">
        <f ca="1">OFFSET('h-lot'!A$5,ROUNDDOWN((ROW()-2)/3,0)*6,0)</f>
        <v/>
      </c>
      <c r="F40" s="48" t="str">
        <f t="shared" si="2"/>
        <v/>
      </c>
      <c r="G40" s="57"/>
    </row>
    <row r="41" spans="1:7" ht="12.75">
      <c r="A41" s="38">
        <f t="shared" si="3"/>
        <v>14</v>
      </c>
      <c r="B41" s="38">
        <f t="shared" si="1"/>
        <v>40</v>
      </c>
      <c r="C41" s="38" t="str">
        <f ca="1">OFFSET('h-lot'!A$2,ROUNDDOWN((ROW()-2)/3,0)*6,0)</f>
        <v/>
      </c>
      <c r="D41" s="38" t="s">
        <v>43</v>
      </c>
      <c r="E41" s="38" t="str">
        <f ca="1">OFFSET('h-lot'!A$6,ROUNDDOWN((ROW()-2)/3,0)*6,0)</f>
        <v/>
      </c>
      <c r="F41" s="48" t="str">
        <f t="shared" si="2"/>
        <v/>
      </c>
      <c r="G41" s="57"/>
    </row>
    <row r="42" spans="1:7" ht="12.75">
      <c r="A42" s="49" t="str">
        <f t="shared" si="3"/>
        <v/>
      </c>
      <c r="B42" s="36">
        <f t="shared" si="1"/>
        <v>41</v>
      </c>
      <c r="C42" s="49" t="str">
        <f ca="1">OFFSET('h-lot'!A$3,ROUNDDOWN((ROW()-2)/3,0)*6,0)</f>
        <v/>
      </c>
      <c r="D42" s="49" t="s">
        <v>43</v>
      </c>
      <c r="E42" s="36" t="str">
        <f ca="1">OFFSET('h-lot'!A$1,ROUNDDOWN((ROW()-2)/3,0)*6,0)</f>
        <v/>
      </c>
      <c r="F42" s="48" t="str">
        <f t="shared" si="2"/>
        <v/>
      </c>
      <c r="G42" s="57"/>
    </row>
    <row r="43" spans="1:7" ht="12.75">
      <c r="A43" s="58" t="str">
        <f t="shared" si="3"/>
        <v/>
      </c>
      <c r="B43" s="58">
        <f t="shared" si="1"/>
        <v>42</v>
      </c>
      <c r="C43" s="58" t="str">
        <f ca="1">OFFSET('h-lot'!A$4,ROUNDDOWN((ROW()-2)/3,0)*6,0)</f>
        <v/>
      </c>
      <c r="D43" s="58" t="s">
        <v>43</v>
      </c>
      <c r="E43" s="58" t="str">
        <f ca="1">OFFSET('h-lot'!A$5,ROUNDDOWN((ROW()-2)/3,0)*6,0)</f>
        <v/>
      </c>
      <c r="F43" s="48" t="str">
        <f t="shared" si="2"/>
        <v/>
      </c>
      <c r="G43" s="57"/>
    </row>
    <row r="44" spans="1:7" ht="12.75">
      <c r="A44" s="38">
        <f t="shared" si="3"/>
        <v>15</v>
      </c>
      <c r="B44" s="38">
        <f t="shared" si="1"/>
        <v>43</v>
      </c>
      <c r="C44" s="38" t="str">
        <f ca="1">OFFSET('h-lot'!A$2,ROUNDDOWN((ROW()-2)/3,0)*6,0)</f>
        <v/>
      </c>
      <c r="D44" s="38" t="s">
        <v>43</v>
      </c>
      <c r="E44" s="38" t="str">
        <f ca="1">OFFSET('h-lot'!A$6,ROUNDDOWN((ROW()-2)/3,0)*6,0)</f>
        <v/>
      </c>
      <c r="F44" s="48" t="str">
        <f t="shared" si="2"/>
        <v/>
      </c>
      <c r="G44" s="57"/>
    </row>
    <row r="45" spans="1:7" ht="12.75">
      <c r="A45" s="49" t="str">
        <f t="shared" si="3"/>
        <v/>
      </c>
      <c r="B45" s="36">
        <f t="shared" si="1"/>
        <v>44</v>
      </c>
      <c r="C45" s="49" t="str">
        <f ca="1">OFFSET('h-lot'!A$3,ROUNDDOWN((ROW()-2)/3,0)*6,0)</f>
        <v/>
      </c>
      <c r="D45" s="49" t="s">
        <v>43</v>
      </c>
      <c r="E45" s="36" t="str">
        <f ca="1">OFFSET('h-lot'!A$1,ROUNDDOWN((ROW()-2)/3,0)*6,0)</f>
        <v/>
      </c>
      <c r="F45" s="48" t="str">
        <f t="shared" si="2"/>
        <v/>
      </c>
      <c r="G45" s="57"/>
    </row>
    <row r="46" spans="1:7" ht="12.75">
      <c r="A46" s="58" t="str">
        <f t="shared" si="3"/>
        <v/>
      </c>
      <c r="B46" s="58">
        <f t="shared" si="1"/>
        <v>45</v>
      </c>
      <c r="C46" s="58" t="str">
        <f ca="1">OFFSET('h-lot'!A$4,ROUNDDOWN((ROW()-2)/3,0)*6,0)</f>
        <v/>
      </c>
      <c r="D46" s="58" t="s">
        <v>43</v>
      </c>
      <c r="E46" s="58" t="str">
        <f ca="1">OFFSET('h-lot'!A$5,ROUNDDOWN((ROW()-2)/3,0)*6,0)</f>
        <v/>
      </c>
      <c r="F46" s="48" t="str">
        <f t="shared" si="2"/>
        <v/>
      </c>
      <c r="G46" s="57"/>
    </row>
    <row r="47" spans="1:7" ht="12.75">
      <c r="A47" s="38">
        <f t="shared" si="3"/>
        <v>16</v>
      </c>
      <c r="B47" s="38">
        <f t="shared" si="1"/>
        <v>46</v>
      </c>
      <c r="C47" s="38" t="str">
        <f ca="1">OFFSET('h-lot'!A$2,ROUNDDOWN((ROW()-2)/3,0)*6,0)</f>
        <v/>
      </c>
      <c r="D47" s="38" t="s">
        <v>43</v>
      </c>
      <c r="E47" s="38" t="str">
        <f ca="1">OFFSET('h-lot'!A$6,ROUNDDOWN((ROW()-2)/3,0)*6,0)</f>
        <v/>
      </c>
      <c r="F47" s="48" t="str">
        <f t="shared" si="2"/>
        <v/>
      </c>
      <c r="G47" s="57"/>
    </row>
    <row r="48" spans="1:7" ht="12.75">
      <c r="A48" s="49" t="str">
        <f t="shared" si="3"/>
        <v/>
      </c>
      <c r="B48" s="36">
        <f t="shared" si="1"/>
        <v>47</v>
      </c>
      <c r="C48" s="49" t="str">
        <f ca="1">OFFSET('h-lot'!A$3,ROUNDDOWN((ROW()-2)/3,0)*6,0)</f>
        <v/>
      </c>
      <c r="D48" s="49" t="s">
        <v>43</v>
      </c>
      <c r="E48" s="36" t="str">
        <f ca="1">OFFSET('h-lot'!A$1,ROUNDDOWN((ROW()-2)/3,0)*6,0)</f>
        <v/>
      </c>
      <c r="F48" s="48" t="str">
        <f t="shared" si="2"/>
        <v/>
      </c>
      <c r="G48" s="57"/>
    </row>
    <row r="49" spans="1:7" ht="12.75">
      <c r="A49" s="58" t="str">
        <f t="shared" si="3"/>
        <v/>
      </c>
      <c r="B49" s="58">
        <f t="shared" si="1"/>
        <v>48</v>
      </c>
      <c r="C49" s="58" t="str">
        <f ca="1">OFFSET('h-lot'!A$4,ROUNDDOWN((ROW()-2)/3,0)*6,0)</f>
        <v/>
      </c>
      <c r="D49" s="58" t="s">
        <v>43</v>
      </c>
      <c r="E49" s="58" t="str">
        <f ca="1">OFFSET('h-lot'!A$5,ROUNDDOWN((ROW()-2)/3,0)*6,0)</f>
        <v/>
      </c>
      <c r="F49" s="48" t="str">
        <f t="shared" si="2"/>
        <v/>
      </c>
      <c r="G49" s="57"/>
    </row>
    <row r="50" spans="1:7" ht="12.75">
      <c r="A50" s="38">
        <f t="shared" si="3"/>
        <v>17</v>
      </c>
      <c r="B50" s="38">
        <f t="shared" si="1"/>
        <v>49</v>
      </c>
      <c r="C50" s="38" t="str">
        <f ca="1">OFFSET('h-lot'!A$2,ROUNDDOWN((ROW()-2)/3,0)*6,0)</f>
        <v/>
      </c>
      <c r="D50" s="38" t="s">
        <v>43</v>
      </c>
      <c r="E50" s="38" t="str">
        <f ca="1">OFFSET('h-lot'!A$6,ROUNDDOWN((ROW()-2)/3,0)*6,0)</f>
        <v/>
      </c>
      <c r="F50" s="48" t="str">
        <f t="shared" si="2"/>
        <v/>
      </c>
      <c r="G50" s="57"/>
    </row>
    <row r="51" spans="1:7" ht="12.75">
      <c r="A51" s="49" t="str">
        <f t="shared" si="3"/>
        <v/>
      </c>
      <c r="B51" s="36">
        <f t="shared" si="1"/>
        <v>50</v>
      </c>
      <c r="C51" s="49" t="str">
        <f ca="1">OFFSET('h-lot'!A$3,ROUNDDOWN((ROW()-2)/3,0)*6,0)</f>
        <v/>
      </c>
      <c r="D51" s="49" t="s">
        <v>43</v>
      </c>
      <c r="E51" s="36" t="str">
        <f ca="1">OFFSET('h-lot'!A$1,ROUNDDOWN((ROW()-2)/3,0)*6,0)</f>
        <v/>
      </c>
      <c r="F51" s="48" t="str">
        <f t="shared" si="2"/>
        <v/>
      </c>
      <c r="G51" s="57"/>
    </row>
    <row r="52" spans="1:7" ht="12.75">
      <c r="A52" s="58" t="str">
        <f t="shared" si="3"/>
        <v/>
      </c>
      <c r="B52" s="58">
        <f t="shared" si="1"/>
        <v>51</v>
      </c>
      <c r="C52" s="58" t="str">
        <f ca="1">OFFSET('h-lot'!A$4,ROUNDDOWN((ROW()-2)/3,0)*6,0)</f>
        <v/>
      </c>
      <c r="D52" s="58" t="s">
        <v>43</v>
      </c>
      <c r="E52" s="58" t="str">
        <f ca="1">OFFSET('h-lot'!A$5,ROUNDDOWN((ROW()-2)/3,0)*6,0)</f>
        <v/>
      </c>
      <c r="F52" s="48" t="str">
        <f t="shared" si="2"/>
        <v/>
      </c>
      <c r="G52" s="57"/>
    </row>
    <row r="53" spans="1:7" ht="12.75">
      <c r="A53" s="38">
        <f t="shared" si="3"/>
        <v>18</v>
      </c>
      <c r="B53" s="38">
        <f t="shared" si="1"/>
        <v>52</v>
      </c>
      <c r="C53" s="38" t="str">
        <f ca="1">OFFSET('h-lot'!A$2,ROUNDDOWN((ROW()-2)/3,0)*6,0)</f>
        <v/>
      </c>
      <c r="D53" s="38" t="s">
        <v>43</v>
      </c>
      <c r="E53" s="38" t="str">
        <f ca="1">OFFSET('h-lot'!A$6,ROUNDDOWN((ROW()-2)/3,0)*6,0)</f>
        <v/>
      </c>
      <c r="F53" s="48" t="str">
        <f t="shared" si="2"/>
        <v/>
      </c>
      <c r="G53" s="57"/>
    </row>
    <row r="54" spans="1:7" ht="12.75">
      <c r="A54" s="49" t="str">
        <f t="shared" si="3"/>
        <v/>
      </c>
      <c r="B54" s="36">
        <f t="shared" si="1"/>
        <v>53</v>
      </c>
      <c r="C54" s="49" t="str">
        <f ca="1">OFFSET('h-lot'!A$3,ROUNDDOWN((ROW()-2)/3,0)*6,0)</f>
        <v/>
      </c>
      <c r="D54" s="49" t="s">
        <v>43</v>
      </c>
      <c r="E54" s="36" t="str">
        <f ca="1">OFFSET('h-lot'!A$1,ROUNDDOWN((ROW()-2)/3,0)*6,0)</f>
        <v/>
      </c>
      <c r="F54" s="48" t="str">
        <f t="shared" si="2"/>
        <v/>
      </c>
      <c r="G54" s="57"/>
    </row>
    <row r="55" spans="1:7" ht="12.75">
      <c r="A55" s="58" t="str">
        <f t="shared" si="3"/>
        <v/>
      </c>
      <c r="B55" s="58">
        <f t="shared" si="1"/>
        <v>54</v>
      </c>
      <c r="C55" s="58" t="str">
        <f ca="1">OFFSET('h-lot'!A$4,ROUNDDOWN((ROW()-2)/3,0)*6,0)</f>
        <v/>
      </c>
      <c r="D55" s="58" t="s">
        <v>43</v>
      </c>
      <c r="E55" s="58" t="str">
        <f ca="1">OFFSET('h-lot'!A$5,ROUNDDOWN((ROW()-2)/3,0)*6,0)</f>
        <v/>
      </c>
      <c r="F55" s="48" t="str">
        <f t="shared" si="2"/>
        <v/>
      </c>
      <c r="G55" s="57"/>
    </row>
    <row r="56" spans="1:7" ht="12.75">
      <c r="A56" s="38">
        <f t="shared" si="3"/>
        <v>19</v>
      </c>
      <c r="B56" s="38">
        <f t="shared" si="1"/>
        <v>55</v>
      </c>
      <c r="C56" s="38" t="str">
        <f ca="1">OFFSET('h-lot'!A$2,ROUNDDOWN((ROW()-2)/3,0)*6,0)</f>
        <v/>
      </c>
      <c r="D56" s="38" t="s">
        <v>43</v>
      </c>
      <c r="E56" s="38" t="str">
        <f ca="1">OFFSET('h-lot'!A$6,ROUNDDOWN((ROW()-2)/3,0)*6,0)</f>
        <v/>
      </c>
      <c r="F56" s="48" t="str">
        <f t="shared" si="2"/>
        <v/>
      </c>
      <c r="G56" s="57"/>
    </row>
    <row r="57" spans="1:7" ht="12.75">
      <c r="A57" s="49" t="str">
        <f t="shared" si="3"/>
        <v/>
      </c>
      <c r="B57" s="36">
        <f t="shared" si="1"/>
        <v>56</v>
      </c>
      <c r="C57" s="49" t="str">
        <f ca="1">OFFSET('h-lot'!A$3,ROUNDDOWN((ROW()-2)/3,0)*6,0)</f>
        <v/>
      </c>
      <c r="D57" s="49" t="s">
        <v>43</v>
      </c>
      <c r="E57" s="36" t="str">
        <f ca="1">OFFSET('h-lot'!A$1,ROUNDDOWN((ROW()-2)/3,0)*6,0)</f>
        <v/>
      </c>
      <c r="F57" s="48" t="str">
        <f t="shared" si="2"/>
        <v/>
      </c>
      <c r="G57" s="57"/>
    </row>
    <row r="58" spans="1:7" ht="12.75">
      <c r="A58" s="58" t="str">
        <f t="shared" si="3"/>
        <v/>
      </c>
      <c r="B58" s="58">
        <f t="shared" si="1"/>
        <v>57</v>
      </c>
      <c r="C58" s="58" t="str">
        <f ca="1">OFFSET('h-lot'!A$4,ROUNDDOWN((ROW()-2)/3,0)*6,0)</f>
        <v/>
      </c>
      <c r="D58" s="58" t="s">
        <v>43</v>
      </c>
      <c r="E58" s="58" t="str">
        <f ca="1">OFFSET('h-lot'!A$5,ROUNDDOWN((ROW()-2)/3,0)*6,0)</f>
        <v/>
      </c>
      <c r="F58" s="48" t="str">
        <f t="shared" si="2"/>
        <v/>
      </c>
      <c r="G58" s="57"/>
    </row>
    <row r="59" spans="1:7" ht="12.75">
      <c r="A59" s="38">
        <f t="shared" si="3"/>
        <v>20</v>
      </c>
      <c r="B59" s="38">
        <f t="shared" si="1"/>
        <v>58</v>
      </c>
      <c r="C59" s="38" t="str">
        <f ca="1">OFFSET('h-lot'!A$2,ROUNDDOWN((ROW()-2)/3,0)*6,0)</f>
        <v/>
      </c>
      <c r="D59" s="38" t="s">
        <v>43</v>
      </c>
      <c r="E59" s="38" t="str">
        <f ca="1">OFFSET('h-lot'!A$6,ROUNDDOWN((ROW()-2)/3,0)*6,0)</f>
        <v/>
      </c>
      <c r="F59" s="48" t="str">
        <f t="shared" si="2"/>
        <v/>
      </c>
      <c r="G59" s="57"/>
    </row>
    <row r="60" spans="1:7" ht="12.75">
      <c r="A60" s="49" t="str">
        <f t="shared" si="3"/>
        <v/>
      </c>
      <c r="B60" s="36">
        <f t="shared" si="1"/>
        <v>59</v>
      </c>
      <c r="C60" s="49" t="str">
        <f ca="1">OFFSET('h-lot'!A$3,ROUNDDOWN((ROW()-2)/3,0)*6,0)</f>
        <v/>
      </c>
      <c r="D60" s="49" t="s">
        <v>43</v>
      </c>
      <c r="E60" s="36" t="str">
        <f ca="1">OFFSET('h-lot'!A$1,ROUNDDOWN((ROW()-2)/3,0)*6,0)</f>
        <v/>
      </c>
      <c r="F60" s="48" t="str">
        <f t="shared" si="2"/>
        <v/>
      </c>
      <c r="G60" s="57"/>
    </row>
    <row r="61" spans="1:7" ht="12.75">
      <c r="A61" s="58" t="str">
        <f t="shared" si="3"/>
        <v/>
      </c>
      <c r="B61" s="58">
        <f t="shared" si="1"/>
        <v>60</v>
      </c>
      <c r="C61" s="58" t="str">
        <f ca="1">OFFSET('h-lot'!A$4,ROUNDDOWN((ROW()-2)/3,0)*6,0)</f>
        <v/>
      </c>
      <c r="D61" s="58" t="s">
        <v>43</v>
      </c>
      <c r="E61" s="58" t="str">
        <f ca="1">OFFSET('h-lot'!A$5,ROUNDDOWN((ROW()-2)/3,0)*6,0)</f>
        <v/>
      </c>
      <c r="F61" s="48" t="str">
        <f t="shared" si="2"/>
        <v/>
      </c>
      <c r="G61" s="57"/>
    </row>
    <row r="62" spans="1:7" ht="12.75">
      <c r="A62" s="38">
        <f t="shared" si="3"/>
        <v>21</v>
      </c>
      <c r="B62" s="38">
        <f t="shared" si="1"/>
        <v>61</v>
      </c>
      <c r="C62" s="38" t="str">
        <f ca="1">OFFSET('h-lot'!A$2,ROUNDDOWN((ROW()-2)/3,0)*6,0)</f>
        <v/>
      </c>
      <c r="D62" s="38" t="s">
        <v>43</v>
      </c>
      <c r="E62" s="38" t="str">
        <f ca="1">OFFSET('h-lot'!A$6,ROUNDDOWN((ROW()-2)/3,0)*6,0)</f>
        <v/>
      </c>
      <c r="F62" s="48" t="str">
        <f t="shared" si="2"/>
        <v/>
      </c>
      <c r="G62" s="57"/>
    </row>
    <row r="63" spans="1:7" ht="12.75">
      <c r="A63" s="49" t="str">
        <f t="shared" si="3"/>
        <v/>
      </c>
      <c r="B63" s="36">
        <f t="shared" si="1"/>
        <v>62</v>
      </c>
      <c r="C63" s="49" t="str">
        <f ca="1">OFFSET('h-lot'!A$3,ROUNDDOWN((ROW()-2)/3,0)*6,0)</f>
        <v/>
      </c>
      <c r="D63" s="49" t="s">
        <v>43</v>
      </c>
      <c r="E63" s="36" t="str">
        <f ca="1">OFFSET('h-lot'!A$1,ROUNDDOWN((ROW()-2)/3,0)*6,0)</f>
        <v/>
      </c>
      <c r="F63" s="48" t="str">
        <f t="shared" si="2"/>
        <v/>
      </c>
      <c r="G63" s="57"/>
    </row>
    <row r="64" spans="1:7" ht="12.75">
      <c r="A64" s="58" t="str">
        <f t="shared" si="3"/>
        <v/>
      </c>
      <c r="B64" s="58">
        <f t="shared" si="1"/>
        <v>63</v>
      </c>
      <c r="C64" s="58" t="str">
        <f ca="1">OFFSET('h-lot'!A$4,ROUNDDOWN((ROW()-2)/3,0)*6,0)</f>
        <v/>
      </c>
      <c r="D64" s="58" t="s">
        <v>43</v>
      </c>
      <c r="E64" s="58" t="str">
        <f ca="1">OFFSET('h-lot'!A$5,ROUNDDOWN((ROW()-2)/3,0)*6,0)</f>
        <v/>
      </c>
      <c r="F64" s="48" t="str">
        <f t="shared" si="2"/>
        <v/>
      </c>
      <c r="G64" s="57"/>
    </row>
    <row r="65" spans="1:7" ht="12.75">
      <c r="A65" s="38">
        <f t="shared" si="3"/>
        <v>22</v>
      </c>
      <c r="B65" s="38">
        <f t="shared" si="1"/>
        <v>64</v>
      </c>
      <c r="C65" s="38" t="str">
        <f ca="1">OFFSET('h-lot'!A$2,ROUNDDOWN((ROW()-2)/3,0)*6,0)</f>
        <v/>
      </c>
      <c r="D65" s="38" t="s">
        <v>43</v>
      </c>
      <c r="E65" s="38" t="str">
        <f ca="1">OFFSET('h-lot'!A$6,ROUNDDOWN((ROW()-2)/3,0)*6,0)</f>
        <v/>
      </c>
      <c r="F65" s="48" t="str">
        <f t="shared" si="2"/>
        <v/>
      </c>
      <c r="G65" s="57"/>
    </row>
    <row r="66" spans="1:7" ht="12.75">
      <c r="A66" s="49" t="str">
        <f aca="true" t="shared" si="4" ref="A66:A97">IF(LEN((ROW()+1)/3)&gt;4,"",(ROW()+1)/3)</f>
        <v/>
      </c>
      <c r="B66" s="36">
        <f aca="true" t="shared" si="5" ref="B66:B106">ROW()-1</f>
        <v>65</v>
      </c>
      <c r="C66" s="49" t="str">
        <f ca="1">OFFSET('h-lot'!A$3,ROUNDDOWN((ROW()-2)/3,0)*6,0)</f>
        <v/>
      </c>
      <c r="D66" s="49" t="s">
        <v>43</v>
      </c>
      <c r="E66" s="36" t="str">
        <f ca="1">OFFSET('h-lot'!A$1,ROUNDDOWN((ROW()-2)/3,0)*6,0)</f>
        <v/>
      </c>
      <c r="F66" s="48" t="str">
        <f t="shared" si="2"/>
        <v/>
      </c>
      <c r="G66" s="57"/>
    </row>
    <row r="67" spans="1:7" ht="12.75">
      <c r="A67" s="58" t="str">
        <f t="shared" si="4"/>
        <v/>
      </c>
      <c r="B67" s="58">
        <f t="shared" si="5"/>
        <v>66</v>
      </c>
      <c r="C67" s="58" t="str">
        <f ca="1">OFFSET('h-lot'!A$4,ROUNDDOWN((ROW()-2)/3,0)*6,0)</f>
        <v/>
      </c>
      <c r="D67" s="58" t="s">
        <v>43</v>
      </c>
      <c r="E67" s="58" t="str">
        <f ca="1">OFFSET('h-lot'!A$5,ROUNDDOWN((ROW()-2)/3,0)*6,0)</f>
        <v/>
      </c>
      <c r="F67" s="48" t="str">
        <f aca="true" t="shared" si="6" ref="F67:F103">IF(G67=1,"1-0",IF(G67=3,"½-½",IF(G67=2,"0-1","")))</f>
        <v/>
      </c>
      <c r="G67" s="57"/>
    </row>
    <row r="68" spans="1:7" ht="12.75">
      <c r="A68" s="38">
        <f t="shared" si="4"/>
        <v>23</v>
      </c>
      <c r="B68" s="38">
        <f t="shared" si="5"/>
        <v>67</v>
      </c>
      <c r="C68" s="38" t="str">
        <f ca="1">OFFSET('h-lot'!A$2,ROUNDDOWN((ROW()-2)/3,0)*6,0)</f>
        <v/>
      </c>
      <c r="D68" s="38" t="s">
        <v>43</v>
      </c>
      <c r="E68" s="38" t="str">
        <f ca="1">OFFSET('h-lot'!A$6,ROUNDDOWN((ROW()-2)/3,0)*6,0)</f>
        <v/>
      </c>
      <c r="F68" s="48" t="str">
        <f t="shared" si="6"/>
        <v/>
      </c>
      <c r="G68" s="57"/>
    </row>
    <row r="69" spans="1:7" ht="12.75">
      <c r="A69" s="49" t="str">
        <f t="shared" si="4"/>
        <v/>
      </c>
      <c r="B69" s="36">
        <f t="shared" si="5"/>
        <v>68</v>
      </c>
      <c r="C69" s="49" t="str">
        <f ca="1">OFFSET('h-lot'!A$3,ROUNDDOWN((ROW()-2)/3,0)*6,0)</f>
        <v/>
      </c>
      <c r="D69" s="49" t="s">
        <v>43</v>
      </c>
      <c r="E69" s="36" t="str">
        <f ca="1">OFFSET('h-lot'!A$1,ROUNDDOWN((ROW()-2)/3,0)*6,0)</f>
        <v/>
      </c>
      <c r="F69" s="48" t="str">
        <f t="shared" si="6"/>
        <v/>
      </c>
      <c r="G69" s="57"/>
    </row>
    <row r="70" spans="1:7" ht="12.75">
      <c r="A70" s="58" t="str">
        <f t="shared" si="4"/>
        <v/>
      </c>
      <c r="B70" s="58">
        <f t="shared" si="5"/>
        <v>69</v>
      </c>
      <c r="C70" s="58" t="str">
        <f ca="1">OFFSET('h-lot'!A$4,ROUNDDOWN((ROW()-2)/3,0)*6,0)</f>
        <v/>
      </c>
      <c r="D70" s="58" t="s">
        <v>43</v>
      </c>
      <c r="E70" s="58" t="str">
        <f ca="1">OFFSET('h-lot'!A$5,ROUNDDOWN((ROW()-2)/3,0)*6,0)</f>
        <v/>
      </c>
      <c r="F70" s="48" t="str">
        <f t="shared" si="6"/>
        <v/>
      </c>
      <c r="G70" s="57"/>
    </row>
    <row r="71" spans="1:7" ht="12.75">
      <c r="A71" s="38">
        <f t="shared" si="4"/>
        <v>24</v>
      </c>
      <c r="B71" s="38">
        <f t="shared" si="5"/>
        <v>70</v>
      </c>
      <c r="C71" s="38" t="str">
        <f ca="1">OFFSET('h-lot'!A$2,ROUNDDOWN((ROW()-2)/3,0)*6,0)</f>
        <v/>
      </c>
      <c r="D71" s="38" t="s">
        <v>43</v>
      </c>
      <c r="E71" s="38" t="str">
        <f ca="1">OFFSET('h-lot'!A$6,ROUNDDOWN((ROW()-2)/3,0)*6,0)</f>
        <v/>
      </c>
      <c r="F71" s="48" t="str">
        <f t="shared" si="6"/>
        <v/>
      </c>
      <c r="G71" s="57"/>
    </row>
    <row r="72" spans="1:7" ht="12.75">
      <c r="A72" s="49" t="str">
        <f t="shared" si="4"/>
        <v/>
      </c>
      <c r="B72" s="36">
        <f t="shared" si="5"/>
        <v>71</v>
      </c>
      <c r="C72" s="49" t="str">
        <f ca="1">OFFSET('h-lot'!A$3,ROUNDDOWN((ROW()-2)/3,0)*6,0)</f>
        <v/>
      </c>
      <c r="D72" s="49" t="s">
        <v>43</v>
      </c>
      <c r="E72" s="36" t="str">
        <f ca="1">OFFSET('h-lot'!A$1,ROUNDDOWN((ROW()-2)/3,0)*6,0)</f>
        <v/>
      </c>
      <c r="F72" s="48" t="str">
        <f t="shared" si="6"/>
        <v/>
      </c>
      <c r="G72" s="57"/>
    </row>
    <row r="73" spans="1:7" ht="12.75">
      <c r="A73" s="58" t="str">
        <f t="shared" si="4"/>
        <v/>
      </c>
      <c r="B73" s="58">
        <f t="shared" si="5"/>
        <v>72</v>
      </c>
      <c r="C73" s="58" t="str">
        <f ca="1">OFFSET('h-lot'!A$4,ROUNDDOWN((ROW()-2)/3,0)*6,0)</f>
        <v/>
      </c>
      <c r="D73" s="58" t="s">
        <v>43</v>
      </c>
      <c r="E73" s="58" t="str">
        <f ca="1">OFFSET('h-lot'!A$5,ROUNDDOWN((ROW()-2)/3,0)*6,0)</f>
        <v/>
      </c>
      <c r="F73" s="48" t="str">
        <f t="shared" si="6"/>
        <v/>
      </c>
      <c r="G73" s="57"/>
    </row>
    <row r="74" spans="1:7" ht="12.75">
      <c r="A74" s="38">
        <f t="shared" si="4"/>
        <v>25</v>
      </c>
      <c r="B74" s="38">
        <f t="shared" si="5"/>
        <v>73</v>
      </c>
      <c r="C74" s="38" t="str">
        <f ca="1">OFFSET('h-lot'!A$2,ROUNDDOWN((ROW()-2)/3,0)*6,0)</f>
        <v/>
      </c>
      <c r="D74" s="38" t="s">
        <v>43</v>
      </c>
      <c r="E74" s="38" t="str">
        <f ca="1">OFFSET('h-lot'!A$6,ROUNDDOWN((ROW()-2)/3,0)*6,0)</f>
        <v/>
      </c>
      <c r="F74" s="48" t="str">
        <f t="shared" si="6"/>
        <v/>
      </c>
      <c r="G74" s="57"/>
    </row>
    <row r="75" spans="1:7" ht="12.75">
      <c r="A75" s="49" t="str">
        <f t="shared" si="4"/>
        <v/>
      </c>
      <c r="B75" s="36">
        <f t="shared" si="5"/>
        <v>74</v>
      </c>
      <c r="C75" s="49" t="str">
        <f ca="1">OFFSET('h-lot'!A$3,ROUNDDOWN((ROW()-2)/3,0)*6,0)</f>
        <v/>
      </c>
      <c r="D75" s="49" t="s">
        <v>43</v>
      </c>
      <c r="E75" s="36" t="str">
        <f ca="1">OFFSET('h-lot'!A$1,ROUNDDOWN((ROW()-2)/3,0)*6,0)</f>
        <v/>
      </c>
      <c r="F75" s="48" t="str">
        <f t="shared" si="6"/>
        <v/>
      </c>
      <c r="G75" s="57"/>
    </row>
    <row r="76" spans="1:7" ht="12.75">
      <c r="A76" s="58" t="str">
        <f t="shared" si="4"/>
        <v/>
      </c>
      <c r="B76" s="58">
        <f t="shared" si="5"/>
        <v>75</v>
      </c>
      <c r="C76" s="58" t="str">
        <f ca="1">OFFSET('h-lot'!A$4,ROUNDDOWN((ROW()-2)/3,0)*6,0)</f>
        <v/>
      </c>
      <c r="D76" s="58" t="s">
        <v>43</v>
      </c>
      <c r="E76" s="58" t="str">
        <f ca="1">OFFSET('h-lot'!A$5,ROUNDDOWN((ROW()-2)/3,0)*6,0)</f>
        <v/>
      </c>
      <c r="F76" s="48" t="str">
        <f t="shared" si="6"/>
        <v/>
      </c>
      <c r="G76" s="57"/>
    </row>
    <row r="77" spans="1:7" ht="12.75">
      <c r="A77" s="38">
        <f t="shared" si="4"/>
        <v>26</v>
      </c>
      <c r="B77" s="38">
        <f t="shared" si="5"/>
        <v>76</v>
      </c>
      <c r="C77" s="38" t="str">
        <f ca="1">OFFSET('h-lot'!A$2,ROUNDDOWN((ROW()-2)/3,0)*6,0)</f>
        <v/>
      </c>
      <c r="D77" s="38" t="s">
        <v>43</v>
      </c>
      <c r="E77" s="38" t="str">
        <f ca="1">OFFSET('h-lot'!A$6,ROUNDDOWN((ROW()-2)/3,0)*6,0)</f>
        <v/>
      </c>
      <c r="F77" s="48" t="str">
        <f t="shared" si="6"/>
        <v/>
      </c>
      <c r="G77" s="57"/>
    </row>
    <row r="78" spans="1:7" ht="12.75">
      <c r="A78" s="49" t="str">
        <f t="shared" si="4"/>
        <v/>
      </c>
      <c r="B78" s="36">
        <f t="shared" si="5"/>
        <v>77</v>
      </c>
      <c r="C78" s="49" t="str">
        <f ca="1">OFFSET('h-lot'!A$3,ROUNDDOWN((ROW()-2)/3,0)*6,0)</f>
        <v/>
      </c>
      <c r="D78" s="49" t="s">
        <v>43</v>
      </c>
      <c r="E78" s="36" t="str">
        <f ca="1">OFFSET('h-lot'!A$1,ROUNDDOWN((ROW()-2)/3,0)*6,0)</f>
        <v/>
      </c>
      <c r="F78" s="48" t="str">
        <f t="shared" si="6"/>
        <v/>
      </c>
      <c r="G78" s="57"/>
    </row>
    <row r="79" spans="1:7" ht="12.75">
      <c r="A79" s="58" t="str">
        <f t="shared" si="4"/>
        <v/>
      </c>
      <c r="B79" s="58">
        <f t="shared" si="5"/>
        <v>78</v>
      </c>
      <c r="C79" s="58" t="str">
        <f ca="1">OFFSET('h-lot'!A$4,ROUNDDOWN((ROW()-2)/3,0)*6,0)</f>
        <v/>
      </c>
      <c r="D79" s="58" t="s">
        <v>43</v>
      </c>
      <c r="E79" s="58" t="str">
        <f ca="1">OFFSET('h-lot'!A$5,ROUNDDOWN((ROW()-2)/3,0)*6,0)</f>
        <v/>
      </c>
      <c r="F79" s="48" t="str">
        <f t="shared" si="6"/>
        <v/>
      </c>
      <c r="G79" s="57"/>
    </row>
    <row r="80" spans="1:7" ht="12.75">
      <c r="A80" s="38">
        <f t="shared" si="4"/>
        <v>27</v>
      </c>
      <c r="B80" s="38">
        <f t="shared" si="5"/>
        <v>79</v>
      </c>
      <c r="C80" s="38" t="str">
        <f ca="1">OFFSET('h-lot'!A$2,ROUNDDOWN((ROW()-2)/3,0)*6,0)</f>
        <v/>
      </c>
      <c r="D80" s="38" t="s">
        <v>43</v>
      </c>
      <c r="E80" s="38" t="str">
        <f ca="1">OFFSET('h-lot'!A$6,ROUNDDOWN((ROW()-2)/3,0)*6,0)</f>
        <v/>
      </c>
      <c r="F80" s="48" t="str">
        <f t="shared" si="6"/>
        <v/>
      </c>
      <c r="G80" s="57"/>
    </row>
    <row r="81" spans="1:7" ht="12.75">
      <c r="A81" s="49" t="str">
        <f t="shared" si="4"/>
        <v/>
      </c>
      <c r="B81" s="36">
        <f t="shared" si="5"/>
        <v>80</v>
      </c>
      <c r="C81" s="49" t="str">
        <f ca="1">OFFSET('h-lot'!A$3,ROUNDDOWN((ROW()-2)/3,0)*6,0)</f>
        <v/>
      </c>
      <c r="D81" s="49" t="s">
        <v>43</v>
      </c>
      <c r="E81" s="36" t="str">
        <f ca="1">OFFSET('h-lot'!A$1,ROUNDDOWN((ROW()-2)/3,0)*6,0)</f>
        <v/>
      </c>
      <c r="F81" s="48" t="str">
        <f t="shared" si="6"/>
        <v/>
      </c>
      <c r="G81" s="57"/>
    </row>
    <row r="82" spans="1:7" ht="12.75">
      <c r="A82" s="58" t="str">
        <f t="shared" si="4"/>
        <v/>
      </c>
      <c r="B82" s="58">
        <f t="shared" si="5"/>
        <v>81</v>
      </c>
      <c r="C82" s="58" t="str">
        <f ca="1">OFFSET('h-lot'!A$4,ROUNDDOWN((ROW()-2)/3,0)*6,0)</f>
        <v/>
      </c>
      <c r="D82" s="58" t="s">
        <v>43</v>
      </c>
      <c r="E82" s="58" t="str">
        <f ca="1">OFFSET('h-lot'!A$5,ROUNDDOWN((ROW()-2)/3,0)*6,0)</f>
        <v/>
      </c>
      <c r="F82" s="48" t="str">
        <f t="shared" si="6"/>
        <v/>
      </c>
      <c r="G82" s="57"/>
    </row>
    <row r="83" spans="1:7" ht="12.75">
      <c r="A83" s="38">
        <f t="shared" si="4"/>
        <v>28</v>
      </c>
      <c r="B83" s="38">
        <f t="shared" si="5"/>
        <v>82</v>
      </c>
      <c r="C83" s="38" t="str">
        <f ca="1">OFFSET('h-lot'!A$2,ROUNDDOWN((ROW()-2)/3,0)*6,0)</f>
        <v/>
      </c>
      <c r="D83" s="38" t="s">
        <v>43</v>
      </c>
      <c r="E83" s="38" t="str">
        <f ca="1">OFFSET('h-lot'!A$6,ROUNDDOWN((ROW()-2)/3,0)*6,0)</f>
        <v/>
      </c>
      <c r="F83" s="48" t="str">
        <f t="shared" si="6"/>
        <v/>
      </c>
      <c r="G83" s="57"/>
    </row>
    <row r="84" spans="1:7" ht="12.75">
      <c r="A84" s="49" t="str">
        <f t="shared" si="4"/>
        <v/>
      </c>
      <c r="B84" s="36">
        <f t="shared" si="5"/>
        <v>83</v>
      </c>
      <c r="C84" s="49" t="str">
        <f ca="1">OFFSET('h-lot'!A$3,ROUNDDOWN((ROW()-2)/3,0)*6,0)</f>
        <v/>
      </c>
      <c r="D84" s="49" t="s">
        <v>43</v>
      </c>
      <c r="E84" s="36" t="str">
        <f ca="1">OFFSET('h-lot'!A$1,ROUNDDOWN((ROW()-2)/3,0)*6,0)</f>
        <v/>
      </c>
      <c r="F84" s="48" t="str">
        <f t="shared" si="6"/>
        <v/>
      </c>
      <c r="G84" s="57"/>
    </row>
    <row r="85" spans="1:7" ht="12.75">
      <c r="A85" s="58" t="str">
        <f t="shared" si="4"/>
        <v/>
      </c>
      <c r="B85" s="58">
        <f t="shared" si="5"/>
        <v>84</v>
      </c>
      <c r="C85" s="58" t="str">
        <f ca="1">OFFSET('h-lot'!A$4,ROUNDDOWN((ROW()-2)/3,0)*6,0)</f>
        <v/>
      </c>
      <c r="D85" s="58" t="s">
        <v>43</v>
      </c>
      <c r="E85" s="58" t="str">
        <f ca="1">OFFSET('h-lot'!A$5,ROUNDDOWN((ROW()-2)/3,0)*6,0)</f>
        <v/>
      </c>
      <c r="F85" s="48" t="str">
        <f t="shared" si="6"/>
        <v/>
      </c>
      <c r="G85" s="57"/>
    </row>
    <row r="86" spans="1:7" ht="12.75">
      <c r="A86" s="38">
        <f t="shared" si="4"/>
        <v>29</v>
      </c>
      <c r="B86" s="38">
        <f t="shared" si="5"/>
        <v>85</v>
      </c>
      <c r="C86" s="38" t="str">
        <f ca="1">OFFSET('h-lot'!A$2,ROUNDDOWN((ROW()-2)/3,0)*6,0)</f>
        <v/>
      </c>
      <c r="D86" s="38" t="s">
        <v>43</v>
      </c>
      <c r="E86" s="38" t="str">
        <f ca="1">OFFSET('h-lot'!A$6,ROUNDDOWN((ROW()-2)/3,0)*6,0)</f>
        <v/>
      </c>
      <c r="F86" s="48" t="str">
        <f t="shared" si="6"/>
        <v/>
      </c>
      <c r="G86" s="57"/>
    </row>
    <row r="87" spans="1:7" ht="12.75">
      <c r="A87" s="49" t="str">
        <f t="shared" si="4"/>
        <v/>
      </c>
      <c r="B87" s="36">
        <f t="shared" si="5"/>
        <v>86</v>
      </c>
      <c r="C87" s="49" t="str">
        <f ca="1">OFFSET('h-lot'!A$3,ROUNDDOWN((ROW()-2)/3,0)*6,0)</f>
        <v/>
      </c>
      <c r="D87" s="49" t="s">
        <v>43</v>
      </c>
      <c r="E87" s="36" t="str">
        <f ca="1">OFFSET('h-lot'!A$1,ROUNDDOWN((ROW()-2)/3,0)*6,0)</f>
        <v/>
      </c>
      <c r="F87" s="48" t="str">
        <f t="shared" si="6"/>
        <v/>
      </c>
      <c r="G87" s="57"/>
    </row>
    <row r="88" spans="1:7" ht="12.75">
      <c r="A88" s="58" t="str">
        <f t="shared" si="4"/>
        <v/>
      </c>
      <c r="B88" s="58">
        <f t="shared" si="5"/>
        <v>87</v>
      </c>
      <c r="C88" s="58" t="str">
        <f ca="1">OFFSET('h-lot'!A$4,ROUNDDOWN((ROW()-2)/3,0)*6,0)</f>
        <v/>
      </c>
      <c r="D88" s="58" t="s">
        <v>43</v>
      </c>
      <c r="E88" s="58" t="str">
        <f ca="1">OFFSET('h-lot'!A$5,ROUNDDOWN((ROW()-2)/3,0)*6,0)</f>
        <v/>
      </c>
      <c r="F88" s="48" t="str">
        <f t="shared" si="6"/>
        <v/>
      </c>
      <c r="G88" s="57"/>
    </row>
    <row r="89" spans="1:7" ht="12.75">
      <c r="A89" s="38">
        <f t="shared" si="4"/>
        <v>30</v>
      </c>
      <c r="B89" s="38">
        <f t="shared" si="5"/>
        <v>88</v>
      </c>
      <c r="C89" s="38" t="str">
        <f ca="1">OFFSET('h-lot'!A$2,ROUNDDOWN((ROW()-2)/3,0)*6,0)</f>
        <v/>
      </c>
      <c r="D89" s="38" t="s">
        <v>43</v>
      </c>
      <c r="E89" s="38" t="str">
        <f ca="1">OFFSET('h-lot'!A$6,ROUNDDOWN((ROW()-2)/3,0)*6,0)</f>
        <v/>
      </c>
      <c r="F89" s="48" t="str">
        <f t="shared" si="6"/>
        <v/>
      </c>
      <c r="G89" s="57"/>
    </row>
    <row r="90" spans="1:7" ht="12.75">
      <c r="A90" s="49" t="str">
        <f t="shared" si="4"/>
        <v/>
      </c>
      <c r="B90" s="36">
        <f t="shared" si="5"/>
        <v>89</v>
      </c>
      <c r="C90" s="49" t="str">
        <f ca="1">OFFSET('h-lot'!A$3,ROUNDDOWN((ROW()-2)/3,0)*6,0)</f>
        <v/>
      </c>
      <c r="D90" s="49" t="s">
        <v>43</v>
      </c>
      <c r="E90" s="36" t="str">
        <f ca="1">OFFSET('h-lot'!A$1,ROUNDDOWN((ROW()-2)/3,0)*6,0)</f>
        <v/>
      </c>
      <c r="F90" s="48" t="str">
        <f t="shared" si="6"/>
        <v/>
      </c>
      <c r="G90" s="57"/>
    </row>
    <row r="91" spans="1:7" ht="12.75">
      <c r="A91" s="58" t="str">
        <f t="shared" si="4"/>
        <v/>
      </c>
      <c r="B91" s="58">
        <f t="shared" si="5"/>
        <v>90</v>
      </c>
      <c r="C91" s="58" t="str">
        <f ca="1">OFFSET('h-lot'!A$4,ROUNDDOWN((ROW()-2)/3,0)*6,0)</f>
        <v/>
      </c>
      <c r="D91" s="58" t="s">
        <v>43</v>
      </c>
      <c r="E91" s="58" t="str">
        <f ca="1">OFFSET('h-lot'!A$5,ROUNDDOWN((ROW()-2)/3,0)*6,0)</f>
        <v/>
      </c>
      <c r="F91" s="48" t="str">
        <f t="shared" si="6"/>
        <v/>
      </c>
      <c r="G91" s="57"/>
    </row>
    <row r="92" spans="1:7" ht="12.75">
      <c r="A92" s="38">
        <f t="shared" si="4"/>
        <v>31</v>
      </c>
      <c r="B92" s="38">
        <f t="shared" si="5"/>
        <v>91</v>
      </c>
      <c r="C92" s="38" t="str">
        <f ca="1">OFFSET('h-lot'!A$2,ROUNDDOWN((ROW()-2)/3,0)*6,0)</f>
        <v/>
      </c>
      <c r="D92" s="38" t="s">
        <v>43</v>
      </c>
      <c r="E92" s="38" t="str">
        <f ca="1">OFFSET('h-lot'!A$6,ROUNDDOWN((ROW()-2)/3,0)*6,0)</f>
        <v/>
      </c>
      <c r="F92" s="48" t="str">
        <f t="shared" si="6"/>
        <v/>
      </c>
      <c r="G92" s="57"/>
    </row>
    <row r="93" spans="1:7" ht="12.75">
      <c r="A93" s="49" t="str">
        <f t="shared" si="4"/>
        <v/>
      </c>
      <c r="B93" s="36">
        <f t="shared" si="5"/>
        <v>92</v>
      </c>
      <c r="C93" s="49" t="str">
        <f ca="1">OFFSET('h-lot'!A$3,ROUNDDOWN((ROW()-2)/3,0)*6,0)</f>
        <v/>
      </c>
      <c r="D93" s="49" t="s">
        <v>43</v>
      </c>
      <c r="E93" s="36" t="str">
        <f ca="1">OFFSET('h-lot'!A$1,ROUNDDOWN((ROW()-2)/3,0)*6,0)</f>
        <v/>
      </c>
      <c r="F93" s="48" t="str">
        <f t="shared" si="6"/>
        <v/>
      </c>
      <c r="G93" s="57"/>
    </row>
    <row r="94" spans="1:7" ht="12.75">
      <c r="A94" s="58" t="str">
        <f t="shared" si="4"/>
        <v/>
      </c>
      <c r="B94" s="58">
        <f t="shared" si="5"/>
        <v>93</v>
      </c>
      <c r="C94" s="58" t="str">
        <f ca="1">OFFSET('h-lot'!A$4,ROUNDDOWN((ROW()-2)/3,0)*6,0)</f>
        <v/>
      </c>
      <c r="D94" s="58" t="s">
        <v>43</v>
      </c>
      <c r="E94" s="58" t="str">
        <f ca="1">OFFSET('h-lot'!A$5,ROUNDDOWN((ROW()-2)/3,0)*6,0)</f>
        <v/>
      </c>
      <c r="F94" s="48" t="str">
        <f t="shared" si="6"/>
        <v/>
      </c>
      <c r="G94" s="57"/>
    </row>
    <row r="95" spans="1:7" ht="12.75">
      <c r="A95" s="38">
        <f t="shared" si="4"/>
        <v>32</v>
      </c>
      <c r="B95" s="38">
        <f t="shared" si="5"/>
        <v>94</v>
      </c>
      <c r="C95" s="38" t="str">
        <f ca="1">OFFSET('h-lot'!A$2,ROUNDDOWN((ROW()-2)/3,0)*6,0)</f>
        <v/>
      </c>
      <c r="D95" s="38" t="s">
        <v>43</v>
      </c>
      <c r="E95" s="38" t="str">
        <f ca="1">OFFSET('h-lot'!A$6,ROUNDDOWN((ROW()-2)/3,0)*6,0)</f>
        <v/>
      </c>
      <c r="F95" s="48" t="str">
        <f t="shared" si="6"/>
        <v/>
      </c>
      <c r="G95" s="57"/>
    </row>
    <row r="96" spans="1:7" ht="12.75">
      <c r="A96" s="49" t="str">
        <f t="shared" si="4"/>
        <v/>
      </c>
      <c r="B96" s="36">
        <f t="shared" si="5"/>
        <v>95</v>
      </c>
      <c r="C96" s="49" t="str">
        <f ca="1">OFFSET('h-lot'!A$3,ROUNDDOWN((ROW()-2)/3,0)*6,0)</f>
        <v/>
      </c>
      <c r="D96" s="49" t="s">
        <v>43</v>
      </c>
      <c r="E96" s="36" t="str">
        <f ca="1">OFFSET('h-lot'!A$1,ROUNDDOWN((ROW()-2)/3,0)*6,0)</f>
        <v/>
      </c>
      <c r="F96" s="48" t="str">
        <f t="shared" si="6"/>
        <v/>
      </c>
      <c r="G96" s="57"/>
    </row>
    <row r="97" spans="1:7" ht="12.75">
      <c r="A97" s="58" t="str">
        <f t="shared" si="4"/>
        <v/>
      </c>
      <c r="B97" s="58">
        <f t="shared" si="5"/>
        <v>96</v>
      </c>
      <c r="C97" s="58" t="str">
        <f ca="1">OFFSET('h-lot'!A$4,ROUNDDOWN((ROW()-2)/3,0)*6,0)</f>
        <v/>
      </c>
      <c r="D97" s="58" t="s">
        <v>43</v>
      </c>
      <c r="E97" s="58" t="str">
        <f ca="1">OFFSET('h-lot'!A$5,ROUNDDOWN((ROW()-2)/3,0)*6,0)</f>
        <v/>
      </c>
      <c r="F97" s="48" t="str">
        <f t="shared" si="6"/>
        <v/>
      </c>
      <c r="G97" s="57"/>
    </row>
    <row r="98" spans="1:7" ht="12.75">
      <c r="A98" s="38">
        <f aca="true" t="shared" si="7" ref="A98:A106">IF(LEN((ROW()+1)/3)&gt;4,"",(ROW()+1)/3)</f>
        <v>33</v>
      </c>
      <c r="B98" s="38">
        <f t="shared" si="5"/>
        <v>97</v>
      </c>
      <c r="C98" s="38" t="str">
        <f ca="1">OFFSET('h-lot'!A$2,ROUNDDOWN((ROW()-2)/3,0)*6,0)</f>
        <v/>
      </c>
      <c r="D98" s="38" t="s">
        <v>43</v>
      </c>
      <c r="E98" s="38" t="str">
        <f ca="1">OFFSET('h-lot'!A$6,ROUNDDOWN((ROW()-2)/3,0)*6,0)</f>
        <v/>
      </c>
      <c r="F98" s="48" t="str">
        <f t="shared" si="6"/>
        <v/>
      </c>
      <c r="G98" s="57"/>
    </row>
    <row r="99" spans="1:7" ht="12.75">
      <c r="A99" s="49" t="str">
        <f t="shared" si="7"/>
        <v/>
      </c>
      <c r="B99" s="36">
        <f t="shared" si="5"/>
        <v>98</v>
      </c>
      <c r="C99" s="49" t="str">
        <f ca="1">OFFSET('h-lot'!A$3,ROUNDDOWN((ROW()-2)/3,0)*6,0)</f>
        <v/>
      </c>
      <c r="D99" s="49" t="s">
        <v>43</v>
      </c>
      <c r="E99" s="36" t="str">
        <f ca="1">OFFSET('h-lot'!A$1,ROUNDDOWN((ROW()-2)/3,0)*6,0)</f>
        <v/>
      </c>
      <c r="F99" s="48" t="str">
        <f t="shared" si="6"/>
        <v/>
      </c>
      <c r="G99" s="57"/>
    </row>
    <row r="100" spans="1:7" ht="12.75">
      <c r="A100" s="58" t="str">
        <f t="shared" si="7"/>
        <v/>
      </c>
      <c r="B100" s="58">
        <f t="shared" si="5"/>
        <v>99</v>
      </c>
      <c r="C100" s="58" t="str">
        <f ca="1">OFFSET('h-lot'!A$4,ROUNDDOWN((ROW()-2)/3,0)*6,0)</f>
        <v/>
      </c>
      <c r="D100" s="58" t="s">
        <v>43</v>
      </c>
      <c r="E100" s="58" t="str">
        <f ca="1">OFFSET('h-lot'!A$5,ROUNDDOWN((ROW()-2)/3,0)*6,0)</f>
        <v/>
      </c>
      <c r="F100" s="48" t="str">
        <f t="shared" si="6"/>
        <v/>
      </c>
      <c r="G100" s="57"/>
    </row>
    <row r="101" spans="1:7" ht="12.75">
      <c r="A101" s="38">
        <f t="shared" si="7"/>
        <v>34</v>
      </c>
      <c r="B101" s="38">
        <f t="shared" si="5"/>
        <v>100</v>
      </c>
      <c r="C101" s="38" t="str">
        <f ca="1">OFFSET('h-lot'!A$2,ROUNDDOWN((ROW()-2)/3,0)*6,0)</f>
        <v/>
      </c>
      <c r="D101" s="38" t="s">
        <v>43</v>
      </c>
      <c r="E101" s="38" t="str">
        <f ca="1">OFFSET('h-lot'!A$6,ROUNDDOWN((ROW()-2)/3,0)*6,0)</f>
        <v/>
      </c>
      <c r="F101" s="48" t="str">
        <f t="shared" si="6"/>
        <v/>
      </c>
      <c r="G101" s="57"/>
    </row>
    <row r="102" spans="1:7" ht="12.75">
      <c r="A102" s="49" t="str">
        <f t="shared" si="7"/>
        <v/>
      </c>
      <c r="B102" s="36">
        <f t="shared" si="5"/>
        <v>101</v>
      </c>
      <c r="C102" s="49" t="str">
        <f ca="1">OFFSET('h-lot'!A$3,ROUNDDOWN((ROW()-2)/3,0)*6,0)</f>
        <v/>
      </c>
      <c r="D102" s="49" t="s">
        <v>43</v>
      </c>
      <c r="E102" s="36" t="str">
        <f ca="1">OFFSET('h-lot'!A$1,ROUNDDOWN((ROW()-2)/3,0)*6,0)</f>
        <v/>
      </c>
      <c r="F102" s="48" t="str">
        <f t="shared" si="6"/>
        <v/>
      </c>
      <c r="G102" s="57"/>
    </row>
    <row r="103" spans="1:7" ht="12.75">
      <c r="A103" s="58" t="str">
        <f t="shared" si="7"/>
        <v/>
      </c>
      <c r="B103" s="58">
        <f t="shared" si="5"/>
        <v>102</v>
      </c>
      <c r="C103" s="58" t="str">
        <f ca="1">OFFSET('h-lot'!A$4,ROUNDDOWN((ROW()-2)/3,0)*6,0)</f>
        <v/>
      </c>
      <c r="D103" s="58" t="s">
        <v>43</v>
      </c>
      <c r="E103" s="58" t="str">
        <f ca="1">OFFSET('h-lot'!A$5,ROUNDDOWN((ROW()-2)/3,0)*6,0)</f>
        <v/>
      </c>
      <c r="F103" s="48" t="str">
        <f t="shared" si="6"/>
        <v/>
      </c>
      <c r="G103" s="57"/>
    </row>
    <row r="104" spans="1:7" ht="12.75">
      <c r="A104" s="38">
        <f t="shared" si="7"/>
        <v>35</v>
      </c>
      <c r="B104" s="38">
        <f t="shared" si="5"/>
        <v>103</v>
      </c>
      <c r="C104" s="38" t="str">
        <f ca="1">OFFSET('h-lot'!A$2,ROUNDDOWN((ROW()-2)/3,0)*6,0)</f>
        <v/>
      </c>
      <c r="D104" s="38" t="s">
        <v>43</v>
      </c>
      <c r="E104" s="38" t="str">
        <f ca="1">OFFSET('h-lot'!A$6,ROUNDDOWN((ROW()-2)/3,0)*6,0)</f>
        <v/>
      </c>
      <c r="F104" s="48" t="str">
        <f aca="true" t="shared" si="8" ref="F104:F106">IF(G104=1,"1-0",IF(G104=3,"½-½",IF(G104=2,"0-1","")))</f>
        <v/>
      </c>
      <c r="G104" s="57"/>
    </row>
    <row r="105" spans="1:7" ht="12.75">
      <c r="A105" s="49" t="str">
        <f t="shared" si="7"/>
        <v/>
      </c>
      <c r="B105" s="36">
        <f t="shared" si="5"/>
        <v>104</v>
      </c>
      <c r="C105" s="49" t="str">
        <f ca="1">OFFSET('h-lot'!A$3,ROUNDDOWN((ROW()-2)/3,0)*6,0)</f>
        <v/>
      </c>
      <c r="D105" s="49" t="s">
        <v>43</v>
      </c>
      <c r="E105" s="36" t="str">
        <f ca="1">OFFSET('h-lot'!A$1,ROUNDDOWN((ROW()-2)/3,0)*6,0)</f>
        <v/>
      </c>
      <c r="F105" s="48" t="str">
        <f t="shared" si="8"/>
        <v/>
      </c>
      <c r="G105" s="57"/>
    </row>
    <row r="106" spans="1:7" ht="12.75">
      <c r="A106" s="58" t="str">
        <f t="shared" si="7"/>
        <v/>
      </c>
      <c r="B106" s="58">
        <f t="shared" si="5"/>
        <v>105</v>
      </c>
      <c r="C106" s="58" t="str">
        <f ca="1">OFFSET('h-lot'!A$4,ROUNDDOWN((ROW()-2)/3,0)*6,0)</f>
        <v/>
      </c>
      <c r="D106" s="58" t="s">
        <v>43</v>
      </c>
      <c r="E106" s="58" t="str">
        <f ca="1">OFFSET('h-lot'!A$5,ROUNDDOWN((ROW()-2)/3,0)*6,0)</f>
        <v/>
      </c>
      <c r="F106" s="48" t="str">
        <f t="shared" si="8"/>
        <v/>
      </c>
      <c r="G106" s="57"/>
    </row>
  </sheetData>
  <printOptions/>
  <pageMargins left="0.7" right="0.7" top="0.75" bottom="0.75" header="0.3" footer="0.3"/>
  <pageSetup horizontalDpi="600" verticalDpi="600" orientation="portrait" paperSize="9" scale="11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6"/>
  <sheetViews>
    <sheetView workbookViewId="0" topLeftCell="A1"/>
  </sheetViews>
  <sheetFormatPr defaultColWidth="9.140625" defaultRowHeight="12.75"/>
  <cols>
    <col min="1" max="1" width="6.57421875" style="49" bestFit="1" customWidth="1"/>
    <col min="2" max="2" width="5.28125" style="49" bestFit="1" customWidth="1"/>
    <col min="3" max="3" width="20.8515625" style="49" bestFit="1" customWidth="1"/>
    <col min="4" max="4" width="1.57421875" style="49" bestFit="1" customWidth="1"/>
    <col min="5" max="5" width="23.421875" style="36" bestFit="1" customWidth="1"/>
    <col min="6" max="6" width="9.140625" style="37" customWidth="1"/>
    <col min="7" max="7" width="4.00390625" style="36" bestFit="1" customWidth="1"/>
    <col min="8" max="8" width="19.28125" style="49" bestFit="1" customWidth="1"/>
    <col min="9" max="9" width="1.57421875" style="49" bestFit="1" customWidth="1"/>
    <col min="10" max="10" width="15.57421875" style="49" bestFit="1" customWidth="1"/>
    <col min="11" max="16384" width="9.140625" style="49" customWidth="1"/>
  </cols>
  <sheetData>
    <row r="1" spans="1:8" ht="12.75">
      <c r="A1" s="4" t="s">
        <v>57</v>
      </c>
      <c r="B1" s="4" t="s">
        <v>44</v>
      </c>
      <c r="C1" s="4" t="s">
        <v>122</v>
      </c>
      <c r="F1" s="47" t="s">
        <v>66</v>
      </c>
      <c r="G1" s="46" t="s">
        <v>65</v>
      </c>
      <c r="H1" s="4"/>
    </row>
    <row r="2" spans="1:7" ht="12.75">
      <c r="A2" s="38">
        <f aca="true" t="shared" si="0" ref="A2:A33">IF(LEN((ROW()+1)/3)&gt;4,"",(ROW()+1)/3)</f>
        <v>1</v>
      </c>
      <c r="B2" s="38">
        <f aca="true" t="shared" si="1" ref="B2:B65">ROW()-1</f>
        <v>1</v>
      </c>
      <c r="C2" s="38" t="str">
        <f ca="1">OFFSET('h-lot'!A$6,ROUNDDOWN((ROW()-2)/3,0)*6,0)</f>
        <v/>
      </c>
      <c r="D2" s="38" t="s">
        <v>43</v>
      </c>
      <c r="E2" s="38" t="str">
        <f ca="1">OFFSET('h-lot'!A$5,ROUNDDOWN((ROW()-2)/3,0)*6,0)</f>
        <v/>
      </c>
      <c r="F2" s="48" t="str">
        <f>IF(G2=1,"1-0",IF(G2=3,"½-½",IF(G2=2,"0-1","")))</f>
        <v/>
      </c>
      <c r="G2" s="57"/>
    </row>
    <row r="3" spans="1:7" ht="12.75">
      <c r="A3" s="49" t="str">
        <f t="shared" si="0"/>
        <v/>
      </c>
      <c r="B3" s="36">
        <f t="shared" si="1"/>
        <v>2</v>
      </c>
      <c r="C3" s="49" t="str">
        <f ca="1">OFFSET('h-lot'!A$1,ROUNDDOWN((ROW()-2)/3,0)*6,0)</f>
        <v/>
      </c>
      <c r="D3" s="49" t="s">
        <v>43</v>
      </c>
      <c r="E3" s="36" t="str">
        <f ca="1">OFFSET('h-lot'!A$4,ROUNDDOWN((ROW()-2)/3,0)*6,0)</f>
        <v/>
      </c>
      <c r="F3" s="48" t="str">
        <f aca="true" t="shared" si="2" ref="F3:F66">IF(G3=1,"1-0",IF(G3=3,"½-½",IF(G3=2,"0-1","")))</f>
        <v/>
      </c>
      <c r="G3" s="57"/>
    </row>
    <row r="4" spans="1:7" ht="12.75">
      <c r="A4" s="58" t="str">
        <f t="shared" si="0"/>
        <v/>
      </c>
      <c r="B4" s="58">
        <f t="shared" si="1"/>
        <v>3</v>
      </c>
      <c r="C4" s="58" t="str">
        <f ca="1">OFFSET('h-lot'!A$2,ROUNDDOWN((ROW()-2)/3,0)*6,0)</f>
        <v/>
      </c>
      <c r="D4" s="58" t="s">
        <v>43</v>
      </c>
      <c r="E4" s="58" t="str">
        <f ca="1">OFFSET('h-lot'!A$3,ROUNDDOWN((ROW()-2)/3,0)*6,0)</f>
        <v/>
      </c>
      <c r="F4" s="48" t="str">
        <f t="shared" si="2"/>
        <v/>
      </c>
      <c r="G4" s="57"/>
    </row>
    <row r="5" spans="1:7" ht="12.75">
      <c r="A5" s="38">
        <f t="shared" si="0"/>
        <v>2</v>
      </c>
      <c r="B5" s="38">
        <f t="shared" si="1"/>
        <v>4</v>
      </c>
      <c r="C5" s="38" t="str">
        <f ca="1">OFFSET('h-lot'!A$6,ROUNDDOWN((ROW()-2)/3,0)*6,0)</f>
        <v/>
      </c>
      <c r="D5" s="38" t="s">
        <v>43</v>
      </c>
      <c r="E5" s="38" t="str">
        <f ca="1">OFFSET('h-lot'!A$5,ROUNDDOWN((ROW()-2)/3,0)*6,0)</f>
        <v/>
      </c>
      <c r="F5" s="48" t="str">
        <f t="shared" si="2"/>
        <v/>
      </c>
      <c r="G5" s="57"/>
    </row>
    <row r="6" spans="1:7" ht="12.75">
      <c r="A6" s="49" t="str">
        <f t="shared" si="0"/>
        <v/>
      </c>
      <c r="B6" s="36">
        <f t="shared" si="1"/>
        <v>5</v>
      </c>
      <c r="C6" s="49" t="str">
        <f ca="1">OFFSET('h-lot'!A$1,ROUNDDOWN((ROW()-2)/3,0)*6,0)</f>
        <v/>
      </c>
      <c r="D6" s="49" t="s">
        <v>43</v>
      </c>
      <c r="E6" s="36" t="str">
        <f ca="1">OFFSET('h-lot'!A$4,ROUNDDOWN((ROW()-2)/3,0)*6,0)</f>
        <v/>
      </c>
      <c r="F6" s="48" t="str">
        <f t="shared" si="2"/>
        <v/>
      </c>
      <c r="G6" s="57"/>
    </row>
    <row r="7" spans="1:7" ht="12.75">
      <c r="A7" s="58" t="str">
        <f t="shared" si="0"/>
        <v/>
      </c>
      <c r="B7" s="58">
        <f t="shared" si="1"/>
        <v>6</v>
      </c>
      <c r="C7" s="58" t="str">
        <f ca="1">OFFSET('h-lot'!A$2,ROUNDDOWN((ROW()-2)/3,0)*6,0)</f>
        <v/>
      </c>
      <c r="D7" s="58" t="s">
        <v>43</v>
      </c>
      <c r="E7" s="58" t="str">
        <f ca="1">OFFSET('h-lot'!A$3,ROUNDDOWN((ROW()-2)/3,0)*6,0)</f>
        <v/>
      </c>
      <c r="F7" s="48" t="str">
        <f t="shared" si="2"/>
        <v/>
      </c>
      <c r="G7" s="57"/>
    </row>
    <row r="8" spans="1:7" ht="12.75">
      <c r="A8" s="38">
        <f t="shared" si="0"/>
        <v>3</v>
      </c>
      <c r="B8" s="38">
        <f t="shared" si="1"/>
        <v>7</v>
      </c>
      <c r="C8" s="38" t="str">
        <f ca="1">OFFSET('h-lot'!A$6,ROUNDDOWN((ROW()-2)/3,0)*6,0)</f>
        <v/>
      </c>
      <c r="D8" s="38" t="s">
        <v>43</v>
      </c>
      <c r="E8" s="38" t="str">
        <f ca="1">OFFSET('h-lot'!A$5,ROUNDDOWN((ROW()-2)/3,0)*6,0)</f>
        <v/>
      </c>
      <c r="F8" s="48" t="str">
        <f t="shared" si="2"/>
        <v/>
      </c>
      <c r="G8" s="57"/>
    </row>
    <row r="9" spans="1:7" ht="12.75">
      <c r="A9" s="49" t="str">
        <f t="shared" si="0"/>
        <v/>
      </c>
      <c r="B9" s="36">
        <f t="shared" si="1"/>
        <v>8</v>
      </c>
      <c r="C9" s="49" t="str">
        <f ca="1">OFFSET('h-lot'!A$1,ROUNDDOWN((ROW()-2)/3,0)*6,0)</f>
        <v/>
      </c>
      <c r="D9" s="49" t="s">
        <v>43</v>
      </c>
      <c r="E9" s="36" t="str">
        <f ca="1">OFFSET('h-lot'!A$4,ROUNDDOWN((ROW()-2)/3,0)*6,0)</f>
        <v/>
      </c>
      <c r="F9" s="48" t="str">
        <f t="shared" si="2"/>
        <v/>
      </c>
      <c r="G9" s="57"/>
    </row>
    <row r="10" spans="1:7" ht="12.75">
      <c r="A10" s="58" t="str">
        <f t="shared" si="0"/>
        <v/>
      </c>
      <c r="B10" s="58">
        <f t="shared" si="1"/>
        <v>9</v>
      </c>
      <c r="C10" s="58" t="str">
        <f ca="1">OFFSET('h-lot'!A$2,ROUNDDOWN((ROW()-2)/3,0)*6,0)</f>
        <v/>
      </c>
      <c r="D10" s="58" t="s">
        <v>43</v>
      </c>
      <c r="E10" s="58" t="str">
        <f ca="1">OFFSET('h-lot'!A$3,ROUNDDOWN((ROW()-2)/3,0)*6,0)</f>
        <v/>
      </c>
      <c r="F10" s="48" t="str">
        <f t="shared" si="2"/>
        <v/>
      </c>
      <c r="G10" s="57"/>
    </row>
    <row r="11" spans="1:7" ht="12.75">
      <c r="A11" s="38">
        <f t="shared" si="0"/>
        <v>4</v>
      </c>
      <c r="B11" s="38">
        <f t="shared" si="1"/>
        <v>10</v>
      </c>
      <c r="C11" s="38" t="str">
        <f ca="1">OFFSET('h-lot'!A$6,ROUNDDOWN((ROW()-2)/3,0)*6,0)</f>
        <v/>
      </c>
      <c r="D11" s="38" t="s">
        <v>43</v>
      </c>
      <c r="E11" s="38" t="str">
        <f ca="1">OFFSET('h-lot'!A$5,ROUNDDOWN((ROW()-2)/3,0)*6,0)</f>
        <v/>
      </c>
      <c r="F11" s="48" t="str">
        <f t="shared" si="2"/>
        <v/>
      </c>
      <c r="G11" s="57"/>
    </row>
    <row r="12" spans="1:7" ht="12.75">
      <c r="A12" s="49" t="str">
        <f t="shared" si="0"/>
        <v/>
      </c>
      <c r="B12" s="36">
        <f t="shared" si="1"/>
        <v>11</v>
      </c>
      <c r="C12" s="49" t="str">
        <f ca="1">OFFSET('h-lot'!A$1,ROUNDDOWN((ROW()-2)/3,0)*6,0)</f>
        <v/>
      </c>
      <c r="D12" s="49" t="s">
        <v>43</v>
      </c>
      <c r="E12" s="36" t="str">
        <f ca="1">OFFSET('h-lot'!A$4,ROUNDDOWN((ROW()-2)/3,0)*6,0)</f>
        <v/>
      </c>
      <c r="F12" s="48" t="str">
        <f t="shared" si="2"/>
        <v/>
      </c>
      <c r="G12" s="57"/>
    </row>
    <row r="13" spans="1:7" ht="12.75">
      <c r="A13" s="58" t="str">
        <f t="shared" si="0"/>
        <v/>
      </c>
      <c r="B13" s="58">
        <f t="shared" si="1"/>
        <v>12</v>
      </c>
      <c r="C13" s="58" t="str">
        <f ca="1">OFFSET('h-lot'!A$2,ROUNDDOWN((ROW()-2)/3,0)*6,0)</f>
        <v/>
      </c>
      <c r="D13" s="58" t="s">
        <v>43</v>
      </c>
      <c r="E13" s="58" t="str">
        <f ca="1">OFFSET('h-lot'!A$3,ROUNDDOWN((ROW()-2)/3,0)*6,0)</f>
        <v/>
      </c>
      <c r="F13" s="48" t="str">
        <f t="shared" si="2"/>
        <v/>
      </c>
      <c r="G13" s="57"/>
    </row>
    <row r="14" spans="1:7" ht="12.75">
      <c r="A14" s="38">
        <f t="shared" si="0"/>
        <v>5</v>
      </c>
      <c r="B14" s="38">
        <f t="shared" si="1"/>
        <v>13</v>
      </c>
      <c r="C14" s="38" t="str">
        <f ca="1">OFFSET('h-lot'!A$6,ROUNDDOWN((ROW()-2)/3,0)*6,0)</f>
        <v/>
      </c>
      <c r="D14" s="38" t="s">
        <v>43</v>
      </c>
      <c r="E14" s="38" t="str">
        <f ca="1">OFFSET('h-lot'!A$5,ROUNDDOWN((ROW()-2)/3,0)*6,0)</f>
        <v/>
      </c>
      <c r="F14" s="48" t="str">
        <f t="shared" si="2"/>
        <v/>
      </c>
      <c r="G14" s="57"/>
    </row>
    <row r="15" spans="1:7" ht="12.75">
      <c r="A15" s="49" t="str">
        <f t="shared" si="0"/>
        <v/>
      </c>
      <c r="B15" s="36">
        <f t="shared" si="1"/>
        <v>14</v>
      </c>
      <c r="C15" s="49" t="str">
        <f ca="1">OFFSET('h-lot'!A$1,ROUNDDOWN((ROW()-2)/3,0)*6,0)</f>
        <v/>
      </c>
      <c r="D15" s="49" t="s">
        <v>43</v>
      </c>
      <c r="E15" s="36" t="str">
        <f ca="1">OFFSET('h-lot'!A$4,ROUNDDOWN((ROW()-2)/3,0)*6,0)</f>
        <v/>
      </c>
      <c r="F15" s="48" t="str">
        <f t="shared" si="2"/>
        <v/>
      </c>
      <c r="G15" s="57"/>
    </row>
    <row r="16" spans="1:7" ht="12.75">
      <c r="A16" s="58" t="str">
        <f t="shared" si="0"/>
        <v/>
      </c>
      <c r="B16" s="58">
        <f t="shared" si="1"/>
        <v>15</v>
      </c>
      <c r="C16" s="58" t="str">
        <f ca="1">OFFSET('h-lot'!A$2,ROUNDDOWN((ROW()-2)/3,0)*6,0)</f>
        <v/>
      </c>
      <c r="D16" s="58" t="s">
        <v>43</v>
      </c>
      <c r="E16" s="58" t="str">
        <f ca="1">OFFSET('h-lot'!A$3,ROUNDDOWN((ROW()-2)/3,0)*6,0)</f>
        <v/>
      </c>
      <c r="F16" s="48" t="str">
        <f t="shared" si="2"/>
        <v/>
      </c>
      <c r="G16" s="57"/>
    </row>
    <row r="17" spans="1:7" ht="12.75">
      <c r="A17" s="38">
        <f t="shared" si="0"/>
        <v>6</v>
      </c>
      <c r="B17" s="38">
        <f t="shared" si="1"/>
        <v>16</v>
      </c>
      <c r="C17" s="38" t="str">
        <f ca="1">OFFSET('h-lot'!A$6,ROUNDDOWN((ROW()-2)/3,0)*6,0)</f>
        <v/>
      </c>
      <c r="D17" s="38" t="s">
        <v>43</v>
      </c>
      <c r="E17" s="38" t="str">
        <f ca="1">OFFSET('h-lot'!A$5,ROUNDDOWN((ROW()-2)/3,0)*6,0)</f>
        <v/>
      </c>
      <c r="F17" s="48" t="str">
        <f t="shared" si="2"/>
        <v/>
      </c>
      <c r="G17" s="57"/>
    </row>
    <row r="18" spans="1:7" ht="12.75">
      <c r="A18" s="49" t="str">
        <f t="shared" si="0"/>
        <v/>
      </c>
      <c r="B18" s="36">
        <f t="shared" si="1"/>
        <v>17</v>
      </c>
      <c r="C18" s="49" t="str">
        <f ca="1">OFFSET('h-lot'!A$1,ROUNDDOWN((ROW()-2)/3,0)*6,0)</f>
        <v/>
      </c>
      <c r="D18" s="49" t="s">
        <v>43</v>
      </c>
      <c r="E18" s="36" t="str">
        <f ca="1">OFFSET('h-lot'!A$4,ROUNDDOWN((ROW()-2)/3,0)*6,0)</f>
        <v/>
      </c>
      <c r="F18" s="48" t="str">
        <f t="shared" si="2"/>
        <v/>
      </c>
      <c r="G18" s="57"/>
    </row>
    <row r="19" spans="1:7" ht="12.75">
      <c r="A19" s="58" t="str">
        <f t="shared" si="0"/>
        <v/>
      </c>
      <c r="B19" s="58">
        <f t="shared" si="1"/>
        <v>18</v>
      </c>
      <c r="C19" s="58" t="str">
        <f ca="1">OFFSET('h-lot'!A$2,ROUNDDOWN((ROW()-2)/3,0)*6,0)</f>
        <v/>
      </c>
      <c r="D19" s="58" t="s">
        <v>43</v>
      </c>
      <c r="E19" s="58" t="str">
        <f ca="1">OFFSET('h-lot'!A$3,ROUNDDOWN((ROW()-2)/3,0)*6,0)</f>
        <v/>
      </c>
      <c r="F19" s="48" t="str">
        <f t="shared" si="2"/>
        <v/>
      </c>
      <c r="G19" s="57"/>
    </row>
    <row r="20" spans="1:7" ht="12.75">
      <c r="A20" s="38">
        <f t="shared" si="0"/>
        <v>7</v>
      </c>
      <c r="B20" s="38">
        <f t="shared" si="1"/>
        <v>19</v>
      </c>
      <c r="C20" s="38" t="str">
        <f ca="1">OFFSET('h-lot'!A$6,ROUNDDOWN((ROW()-2)/3,0)*6,0)</f>
        <v/>
      </c>
      <c r="D20" s="38" t="s">
        <v>43</v>
      </c>
      <c r="E20" s="38" t="str">
        <f ca="1">OFFSET('h-lot'!A$5,ROUNDDOWN((ROW()-2)/3,0)*6,0)</f>
        <v/>
      </c>
      <c r="F20" s="48" t="str">
        <f t="shared" si="2"/>
        <v/>
      </c>
      <c r="G20" s="57"/>
    </row>
    <row r="21" spans="1:7" ht="12.75">
      <c r="A21" s="49" t="str">
        <f t="shared" si="0"/>
        <v/>
      </c>
      <c r="B21" s="36">
        <f t="shared" si="1"/>
        <v>20</v>
      </c>
      <c r="C21" s="49" t="str">
        <f ca="1">OFFSET('h-lot'!A$1,ROUNDDOWN((ROW()-2)/3,0)*6,0)</f>
        <v/>
      </c>
      <c r="D21" s="49" t="s">
        <v>43</v>
      </c>
      <c r="E21" s="36" t="str">
        <f ca="1">OFFSET('h-lot'!A$4,ROUNDDOWN((ROW()-2)/3,0)*6,0)</f>
        <v/>
      </c>
      <c r="F21" s="48" t="str">
        <f t="shared" si="2"/>
        <v/>
      </c>
      <c r="G21" s="57"/>
    </row>
    <row r="22" spans="1:7" ht="12.75">
      <c r="A22" s="58" t="str">
        <f t="shared" si="0"/>
        <v/>
      </c>
      <c r="B22" s="58">
        <f t="shared" si="1"/>
        <v>21</v>
      </c>
      <c r="C22" s="58" t="str">
        <f ca="1">OFFSET('h-lot'!A$2,ROUNDDOWN((ROW()-2)/3,0)*6,0)</f>
        <v/>
      </c>
      <c r="D22" s="58" t="s">
        <v>43</v>
      </c>
      <c r="E22" s="58" t="str">
        <f ca="1">OFFSET('h-lot'!A$3,ROUNDDOWN((ROW()-2)/3,0)*6,0)</f>
        <v/>
      </c>
      <c r="F22" s="48" t="str">
        <f t="shared" si="2"/>
        <v/>
      </c>
      <c r="G22" s="57"/>
    </row>
    <row r="23" spans="1:7" ht="12.75">
      <c r="A23" s="38">
        <f t="shared" si="0"/>
        <v>8</v>
      </c>
      <c r="B23" s="38">
        <f t="shared" si="1"/>
        <v>22</v>
      </c>
      <c r="C23" s="38" t="str">
        <f ca="1">OFFSET('h-lot'!A$6,ROUNDDOWN((ROW()-2)/3,0)*6,0)</f>
        <v/>
      </c>
      <c r="D23" s="38" t="s">
        <v>43</v>
      </c>
      <c r="E23" s="38" t="str">
        <f ca="1">OFFSET('h-lot'!A$5,ROUNDDOWN((ROW()-2)/3,0)*6,0)</f>
        <v/>
      </c>
      <c r="F23" s="48" t="str">
        <f t="shared" si="2"/>
        <v/>
      </c>
      <c r="G23" s="57"/>
    </row>
    <row r="24" spans="1:7" ht="12.75">
      <c r="A24" s="49" t="str">
        <f t="shared" si="0"/>
        <v/>
      </c>
      <c r="B24" s="36">
        <f t="shared" si="1"/>
        <v>23</v>
      </c>
      <c r="C24" s="49" t="str">
        <f ca="1">OFFSET('h-lot'!A$1,ROUNDDOWN((ROW()-2)/3,0)*6,0)</f>
        <v/>
      </c>
      <c r="D24" s="49" t="s">
        <v>43</v>
      </c>
      <c r="E24" s="36" t="str">
        <f ca="1">OFFSET('h-lot'!A$4,ROUNDDOWN((ROW()-2)/3,0)*6,0)</f>
        <v/>
      </c>
      <c r="F24" s="48" t="str">
        <f t="shared" si="2"/>
        <v/>
      </c>
      <c r="G24" s="57"/>
    </row>
    <row r="25" spans="1:7" ht="12.75">
      <c r="A25" s="58" t="str">
        <f t="shared" si="0"/>
        <v/>
      </c>
      <c r="B25" s="58">
        <f t="shared" si="1"/>
        <v>24</v>
      </c>
      <c r="C25" s="58" t="str">
        <f ca="1">OFFSET('h-lot'!A$2,ROUNDDOWN((ROW()-2)/3,0)*6,0)</f>
        <v/>
      </c>
      <c r="D25" s="58" t="s">
        <v>43</v>
      </c>
      <c r="E25" s="58" t="str">
        <f ca="1">OFFSET('h-lot'!A$3,ROUNDDOWN((ROW()-2)/3,0)*6,0)</f>
        <v/>
      </c>
      <c r="F25" s="48" t="str">
        <f t="shared" si="2"/>
        <v/>
      </c>
      <c r="G25" s="57"/>
    </row>
    <row r="26" spans="1:7" ht="12.75">
      <c r="A26" s="38">
        <f t="shared" si="0"/>
        <v>9</v>
      </c>
      <c r="B26" s="38">
        <f t="shared" si="1"/>
        <v>25</v>
      </c>
      <c r="C26" s="38" t="str">
        <f ca="1">OFFSET('h-lot'!A$6,ROUNDDOWN((ROW()-2)/3,0)*6,0)</f>
        <v/>
      </c>
      <c r="D26" s="38" t="s">
        <v>43</v>
      </c>
      <c r="E26" s="38" t="str">
        <f ca="1">OFFSET('h-lot'!A$5,ROUNDDOWN((ROW()-2)/3,0)*6,0)</f>
        <v/>
      </c>
      <c r="F26" s="48" t="str">
        <f t="shared" si="2"/>
        <v/>
      </c>
      <c r="G26" s="57"/>
    </row>
    <row r="27" spans="1:7" ht="12.75">
      <c r="A27" s="49" t="str">
        <f t="shared" si="0"/>
        <v/>
      </c>
      <c r="B27" s="36">
        <f t="shared" si="1"/>
        <v>26</v>
      </c>
      <c r="C27" s="49" t="str">
        <f ca="1">OFFSET('h-lot'!A$1,ROUNDDOWN((ROW()-2)/3,0)*6,0)</f>
        <v/>
      </c>
      <c r="D27" s="49" t="s">
        <v>43</v>
      </c>
      <c r="E27" s="36" t="str">
        <f ca="1">OFFSET('h-lot'!A$4,ROUNDDOWN((ROW()-2)/3,0)*6,0)</f>
        <v/>
      </c>
      <c r="F27" s="48" t="str">
        <f t="shared" si="2"/>
        <v/>
      </c>
      <c r="G27" s="57"/>
    </row>
    <row r="28" spans="1:7" ht="12.75">
      <c r="A28" s="58" t="str">
        <f t="shared" si="0"/>
        <v/>
      </c>
      <c r="B28" s="58">
        <f t="shared" si="1"/>
        <v>27</v>
      </c>
      <c r="C28" s="58" t="str">
        <f ca="1">OFFSET('h-lot'!A$2,ROUNDDOWN((ROW()-2)/3,0)*6,0)</f>
        <v/>
      </c>
      <c r="D28" s="58" t="s">
        <v>43</v>
      </c>
      <c r="E28" s="58" t="str">
        <f ca="1">OFFSET('h-lot'!A$3,ROUNDDOWN((ROW()-2)/3,0)*6,0)</f>
        <v/>
      </c>
      <c r="F28" s="48" t="str">
        <f t="shared" si="2"/>
        <v/>
      </c>
      <c r="G28" s="57"/>
    </row>
    <row r="29" spans="1:7" ht="12.75">
      <c r="A29" s="38">
        <f t="shared" si="0"/>
        <v>10</v>
      </c>
      <c r="B29" s="38">
        <f t="shared" si="1"/>
        <v>28</v>
      </c>
      <c r="C29" s="38" t="str">
        <f ca="1">OFFSET('h-lot'!A$6,ROUNDDOWN((ROW()-2)/3,0)*6,0)</f>
        <v/>
      </c>
      <c r="D29" s="38" t="s">
        <v>43</v>
      </c>
      <c r="E29" s="38" t="str">
        <f ca="1">OFFSET('h-lot'!A$5,ROUNDDOWN((ROW()-2)/3,0)*6,0)</f>
        <v/>
      </c>
      <c r="F29" s="48" t="str">
        <f t="shared" si="2"/>
        <v/>
      </c>
      <c r="G29" s="57"/>
    </row>
    <row r="30" spans="1:7" ht="12.75">
      <c r="A30" s="49" t="str">
        <f t="shared" si="0"/>
        <v/>
      </c>
      <c r="B30" s="36">
        <f t="shared" si="1"/>
        <v>29</v>
      </c>
      <c r="C30" s="49" t="str">
        <f ca="1">OFFSET('h-lot'!A$1,ROUNDDOWN((ROW()-2)/3,0)*6,0)</f>
        <v/>
      </c>
      <c r="D30" s="49" t="s">
        <v>43</v>
      </c>
      <c r="E30" s="36" t="str">
        <f ca="1">OFFSET('h-lot'!A$4,ROUNDDOWN((ROW()-2)/3,0)*6,0)</f>
        <v/>
      </c>
      <c r="F30" s="48" t="str">
        <f t="shared" si="2"/>
        <v/>
      </c>
      <c r="G30" s="57"/>
    </row>
    <row r="31" spans="1:7" ht="12.75">
      <c r="A31" s="58" t="str">
        <f t="shared" si="0"/>
        <v/>
      </c>
      <c r="B31" s="58">
        <f t="shared" si="1"/>
        <v>30</v>
      </c>
      <c r="C31" s="58" t="str">
        <f ca="1">OFFSET('h-lot'!A$2,ROUNDDOWN((ROW()-2)/3,0)*6,0)</f>
        <v/>
      </c>
      <c r="D31" s="58" t="s">
        <v>43</v>
      </c>
      <c r="E31" s="58" t="str">
        <f ca="1">OFFSET('h-lot'!A$3,ROUNDDOWN((ROW()-2)/3,0)*6,0)</f>
        <v/>
      </c>
      <c r="F31" s="48" t="str">
        <f t="shared" si="2"/>
        <v/>
      </c>
      <c r="G31" s="57"/>
    </row>
    <row r="32" spans="1:7" ht="12.75">
      <c r="A32" s="38">
        <f t="shared" si="0"/>
        <v>11</v>
      </c>
      <c r="B32" s="38">
        <f t="shared" si="1"/>
        <v>31</v>
      </c>
      <c r="C32" s="38" t="str">
        <f ca="1">OFFSET('h-lot'!A$6,ROUNDDOWN((ROW()-2)/3,0)*6,0)</f>
        <v/>
      </c>
      <c r="D32" s="38" t="s">
        <v>43</v>
      </c>
      <c r="E32" s="38" t="str">
        <f ca="1">OFFSET('h-lot'!A$5,ROUNDDOWN((ROW()-2)/3,0)*6,0)</f>
        <v/>
      </c>
      <c r="F32" s="48" t="str">
        <f t="shared" si="2"/>
        <v/>
      </c>
      <c r="G32" s="57"/>
    </row>
    <row r="33" spans="1:7" ht="12.75">
      <c r="A33" s="49" t="str">
        <f t="shared" si="0"/>
        <v/>
      </c>
      <c r="B33" s="36">
        <f t="shared" si="1"/>
        <v>32</v>
      </c>
      <c r="C33" s="49" t="str">
        <f ca="1">OFFSET('h-lot'!A$1,ROUNDDOWN((ROW()-2)/3,0)*6,0)</f>
        <v/>
      </c>
      <c r="D33" s="49" t="s">
        <v>43</v>
      </c>
      <c r="E33" s="36" t="str">
        <f ca="1">OFFSET('h-lot'!A$4,ROUNDDOWN((ROW()-2)/3,0)*6,0)</f>
        <v/>
      </c>
      <c r="F33" s="48" t="str">
        <f t="shared" si="2"/>
        <v/>
      </c>
      <c r="G33" s="57"/>
    </row>
    <row r="34" spans="1:7" ht="12.75">
      <c r="A34" s="58" t="str">
        <f aca="true" t="shared" si="3" ref="A34:A65">IF(LEN((ROW()+1)/3)&gt;4,"",(ROW()+1)/3)</f>
        <v/>
      </c>
      <c r="B34" s="58">
        <f t="shared" si="1"/>
        <v>33</v>
      </c>
      <c r="C34" s="58" t="str">
        <f ca="1">OFFSET('h-lot'!A$2,ROUNDDOWN((ROW()-2)/3,0)*6,0)</f>
        <v/>
      </c>
      <c r="D34" s="58" t="s">
        <v>43</v>
      </c>
      <c r="E34" s="58" t="str">
        <f ca="1">OFFSET('h-lot'!A$3,ROUNDDOWN((ROW()-2)/3,0)*6,0)</f>
        <v/>
      </c>
      <c r="F34" s="48" t="str">
        <f t="shared" si="2"/>
        <v/>
      </c>
      <c r="G34" s="57"/>
    </row>
    <row r="35" spans="1:7" ht="12.75">
      <c r="A35" s="38">
        <f t="shared" si="3"/>
        <v>12</v>
      </c>
      <c r="B35" s="38">
        <f t="shared" si="1"/>
        <v>34</v>
      </c>
      <c r="C35" s="38" t="str">
        <f ca="1">OFFSET('h-lot'!A$6,ROUNDDOWN((ROW()-2)/3,0)*6,0)</f>
        <v/>
      </c>
      <c r="D35" s="38" t="s">
        <v>43</v>
      </c>
      <c r="E35" s="38" t="str">
        <f ca="1">OFFSET('h-lot'!A$5,ROUNDDOWN((ROW()-2)/3,0)*6,0)</f>
        <v/>
      </c>
      <c r="F35" s="48" t="str">
        <f t="shared" si="2"/>
        <v/>
      </c>
      <c r="G35" s="57"/>
    </row>
    <row r="36" spans="1:7" ht="12.75">
      <c r="A36" s="49" t="str">
        <f t="shared" si="3"/>
        <v/>
      </c>
      <c r="B36" s="36">
        <f t="shared" si="1"/>
        <v>35</v>
      </c>
      <c r="C36" s="49" t="str">
        <f ca="1">OFFSET('h-lot'!A$1,ROUNDDOWN((ROW()-2)/3,0)*6,0)</f>
        <v/>
      </c>
      <c r="D36" s="49" t="s">
        <v>43</v>
      </c>
      <c r="E36" s="36" t="str">
        <f ca="1">OFFSET('h-lot'!A$4,ROUNDDOWN((ROW()-2)/3,0)*6,0)</f>
        <v/>
      </c>
      <c r="F36" s="48" t="str">
        <f t="shared" si="2"/>
        <v/>
      </c>
      <c r="G36" s="57"/>
    </row>
    <row r="37" spans="1:7" ht="12.75">
      <c r="A37" s="58" t="str">
        <f t="shared" si="3"/>
        <v/>
      </c>
      <c r="B37" s="58">
        <f t="shared" si="1"/>
        <v>36</v>
      </c>
      <c r="C37" s="58" t="str">
        <f ca="1">OFFSET('h-lot'!A$2,ROUNDDOWN((ROW()-2)/3,0)*6,0)</f>
        <v/>
      </c>
      <c r="D37" s="58" t="s">
        <v>43</v>
      </c>
      <c r="E37" s="58" t="str">
        <f ca="1">OFFSET('h-lot'!A$3,ROUNDDOWN((ROW()-2)/3,0)*6,0)</f>
        <v/>
      </c>
      <c r="F37" s="48" t="str">
        <f t="shared" si="2"/>
        <v/>
      </c>
      <c r="G37" s="57"/>
    </row>
    <row r="38" spans="1:7" ht="12.75">
      <c r="A38" s="38">
        <f t="shared" si="3"/>
        <v>13</v>
      </c>
      <c r="B38" s="38">
        <f t="shared" si="1"/>
        <v>37</v>
      </c>
      <c r="C38" s="38" t="str">
        <f ca="1">OFFSET('h-lot'!A$6,ROUNDDOWN((ROW()-2)/3,0)*6,0)</f>
        <v/>
      </c>
      <c r="D38" s="38" t="s">
        <v>43</v>
      </c>
      <c r="E38" s="38" t="str">
        <f ca="1">OFFSET('h-lot'!A$5,ROUNDDOWN((ROW()-2)/3,0)*6,0)</f>
        <v/>
      </c>
      <c r="F38" s="48" t="str">
        <f t="shared" si="2"/>
        <v/>
      </c>
      <c r="G38" s="57"/>
    </row>
    <row r="39" spans="1:7" ht="12.75">
      <c r="A39" s="49" t="str">
        <f t="shared" si="3"/>
        <v/>
      </c>
      <c r="B39" s="36">
        <f t="shared" si="1"/>
        <v>38</v>
      </c>
      <c r="C39" s="49" t="str">
        <f ca="1">OFFSET('h-lot'!A$1,ROUNDDOWN((ROW()-2)/3,0)*6,0)</f>
        <v/>
      </c>
      <c r="D39" s="49" t="s">
        <v>43</v>
      </c>
      <c r="E39" s="36" t="str">
        <f ca="1">OFFSET('h-lot'!A$4,ROUNDDOWN((ROW()-2)/3,0)*6,0)</f>
        <v/>
      </c>
      <c r="F39" s="48" t="str">
        <f t="shared" si="2"/>
        <v/>
      </c>
      <c r="G39" s="57"/>
    </row>
    <row r="40" spans="1:7" ht="12.75">
      <c r="A40" s="58" t="str">
        <f t="shared" si="3"/>
        <v/>
      </c>
      <c r="B40" s="58">
        <f t="shared" si="1"/>
        <v>39</v>
      </c>
      <c r="C40" s="58" t="str">
        <f ca="1">OFFSET('h-lot'!A$2,ROUNDDOWN((ROW()-2)/3,0)*6,0)</f>
        <v/>
      </c>
      <c r="D40" s="58" t="s">
        <v>43</v>
      </c>
      <c r="E40" s="58" t="str">
        <f ca="1">OFFSET('h-lot'!A$3,ROUNDDOWN((ROW()-2)/3,0)*6,0)</f>
        <v/>
      </c>
      <c r="F40" s="48" t="str">
        <f t="shared" si="2"/>
        <v/>
      </c>
      <c r="G40" s="57"/>
    </row>
    <row r="41" spans="1:7" ht="12.75">
      <c r="A41" s="38">
        <f t="shared" si="3"/>
        <v>14</v>
      </c>
      <c r="B41" s="38">
        <f t="shared" si="1"/>
        <v>40</v>
      </c>
      <c r="C41" s="38" t="str">
        <f ca="1">OFFSET('h-lot'!A$6,ROUNDDOWN((ROW()-2)/3,0)*6,0)</f>
        <v/>
      </c>
      <c r="D41" s="38" t="s">
        <v>43</v>
      </c>
      <c r="E41" s="38" t="str">
        <f ca="1">OFFSET('h-lot'!A$5,ROUNDDOWN((ROW()-2)/3,0)*6,0)</f>
        <v/>
      </c>
      <c r="F41" s="48" t="str">
        <f t="shared" si="2"/>
        <v/>
      </c>
      <c r="G41" s="57"/>
    </row>
    <row r="42" spans="1:7" ht="12.75">
      <c r="A42" s="49" t="str">
        <f t="shared" si="3"/>
        <v/>
      </c>
      <c r="B42" s="36">
        <f t="shared" si="1"/>
        <v>41</v>
      </c>
      <c r="C42" s="49" t="str">
        <f ca="1">OFFSET('h-lot'!A$1,ROUNDDOWN((ROW()-2)/3,0)*6,0)</f>
        <v/>
      </c>
      <c r="D42" s="49" t="s">
        <v>43</v>
      </c>
      <c r="E42" s="36" t="str">
        <f ca="1">OFFSET('h-lot'!A$4,ROUNDDOWN((ROW()-2)/3,0)*6,0)</f>
        <v/>
      </c>
      <c r="F42" s="48" t="str">
        <f t="shared" si="2"/>
        <v/>
      </c>
      <c r="G42" s="57"/>
    </row>
    <row r="43" spans="1:7" ht="12.75">
      <c r="A43" s="58" t="str">
        <f t="shared" si="3"/>
        <v/>
      </c>
      <c r="B43" s="58">
        <f t="shared" si="1"/>
        <v>42</v>
      </c>
      <c r="C43" s="58" t="str">
        <f ca="1">OFFSET('h-lot'!A$2,ROUNDDOWN((ROW()-2)/3,0)*6,0)</f>
        <v/>
      </c>
      <c r="D43" s="58" t="s">
        <v>43</v>
      </c>
      <c r="E43" s="58" t="str">
        <f ca="1">OFFSET('h-lot'!A$3,ROUNDDOWN((ROW()-2)/3,0)*6,0)</f>
        <v/>
      </c>
      <c r="F43" s="48" t="str">
        <f t="shared" si="2"/>
        <v/>
      </c>
      <c r="G43" s="57"/>
    </row>
    <row r="44" spans="1:7" ht="12.75">
      <c r="A44" s="38">
        <f t="shared" si="3"/>
        <v>15</v>
      </c>
      <c r="B44" s="38">
        <f t="shared" si="1"/>
        <v>43</v>
      </c>
      <c r="C44" s="38" t="str">
        <f ca="1">OFFSET('h-lot'!A$6,ROUNDDOWN((ROW()-2)/3,0)*6,0)</f>
        <v/>
      </c>
      <c r="D44" s="38" t="s">
        <v>43</v>
      </c>
      <c r="E44" s="38" t="str">
        <f ca="1">OFFSET('h-lot'!A$5,ROUNDDOWN((ROW()-2)/3,0)*6,0)</f>
        <v/>
      </c>
      <c r="F44" s="48" t="str">
        <f t="shared" si="2"/>
        <v/>
      </c>
      <c r="G44" s="57"/>
    </row>
    <row r="45" spans="1:7" ht="12.75">
      <c r="A45" s="49" t="str">
        <f t="shared" si="3"/>
        <v/>
      </c>
      <c r="B45" s="36">
        <f t="shared" si="1"/>
        <v>44</v>
      </c>
      <c r="C45" s="49" t="str">
        <f ca="1">OFFSET('h-lot'!A$1,ROUNDDOWN((ROW()-2)/3,0)*6,0)</f>
        <v/>
      </c>
      <c r="D45" s="49" t="s">
        <v>43</v>
      </c>
      <c r="E45" s="36" t="str">
        <f ca="1">OFFSET('h-lot'!A$4,ROUNDDOWN((ROW()-2)/3,0)*6,0)</f>
        <v/>
      </c>
      <c r="F45" s="48" t="str">
        <f t="shared" si="2"/>
        <v/>
      </c>
      <c r="G45" s="57"/>
    </row>
    <row r="46" spans="1:7" ht="12.75">
      <c r="A46" s="58" t="str">
        <f t="shared" si="3"/>
        <v/>
      </c>
      <c r="B46" s="58">
        <f t="shared" si="1"/>
        <v>45</v>
      </c>
      <c r="C46" s="58" t="str">
        <f ca="1">OFFSET('h-lot'!A$2,ROUNDDOWN((ROW()-2)/3,0)*6,0)</f>
        <v/>
      </c>
      <c r="D46" s="58" t="s">
        <v>43</v>
      </c>
      <c r="E46" s="58" t="str">
        <f ca="1">OFFSET('h-lot'!A$3,ROUNDDOWN((ROW()-2)/3,0)*6,0)</f>
        <v/>
      </c>
      <c r="F46" s="48" t="str">
        <f t="shared" si="2"/>
        <v/>
      </c>
      <c r="G46" s="57"/>
    </row>
    <row r="47" spans="1:7" ht="12.75">
      <c r="A47" s="38">
        <f t="shared" si="3"/>
        <v>16</v>
      </c>
      <c r="B47" s="38">
        <f t="shared" si="1"/>
        <v>46</v>
      </c>
      <c r="C47" s="38" t="str">
        <f ca="1">OFFSET('h-lot'!A$6,ROUNDDOWN((ROW()-2)/3,0)*6,0)</f>
        <v/>
      </c>
      <c r="D47" s="38" t="s">
        <v>43</v>
      </c>
      <c r="E47" s="38" t="str">
        <f ca="1">OFFSET('h-lot'!A$5,ROUNDDOWN((ROW()-2)/3,0)*6,0)</f>
        <v/>
      </c>
      <c r="F47" s="48" t="str">
        <f t="shared" si="2"/>
        <v/>
      </c>
      <c r="G47" s="57"/>
    </row>
    <row r="48" spans="1:7" ht="12.75">
      <c r="A48" s="49" t="str">
        <f t="shared" si="3"/>
        <v/>
      </c>
      <c r="B48" s="36">
        <f t="shared" si="1"/>
        <v>47</v>
      </c>
      <c r="C48" s="49" t="str">
        <f ca="1">OFFSET('h-lot'!A$1,ROUNDDOWN((ROW()-2)/3,0)*6,0)</f>
        <v/>
      </c>
      <c r="D48" s="49" t="s">
        <v>43</v>
      </c>
      <c r="E48" s="36" t="str">
        <f ca="1">OFFSET('h-lot'!A$4,ROUNDDOWN((ROW()-2)/3,0)*6,0)</f>
        <v/>
      </c>
      <c r="F48" s="48" t="str">
        <f t="shared" si="2"/>
        <v/>
      </c>
      <c r="G48" s="57"/>
    </row>
    <row r="49" spans="1:7" ht="12.75">
      <c r="A49" s="58" t="str">
        <f t="shared" si="3"/>
        <v/>
      </c>
      <c r="B49" s="58">
        <f t="shared" si="1"/>
        <v>48</v>
      </c>
      <c r="C49" s="58" t="str">
        <f ca="1">OFFSET('h-lot'!A$2,ROUNDDOWN((ROW()-2)/3,0)*6,0)</f>
        <v/>
      </c>
      <c r="D49" s="58" t="s">
        <v>43</v>
      </c>
      <c r="E49" s="58" t="str">
        <f ca="1">OFFSET('h-lot'!A$3,ROUNDDOWN((ROW()-2)/3,0)*6,0)</f>
        <v/>
      </c>
      <c r="F49" s="48" t="str">
        <f t="shared" si="2"/>
        <v/>
      </c>
      <c r="G49" s="57"/>
    </row>
    <row r="50" spans="1:7" ht="12.75">
      <c r="A50" s="38">
        <f t="shared" si="3"/>
        <v>17</v>
      </c>
      <c r="B50" s="38">
        <f t="shared" si="1"/>
        <v>49</v>
      </c>
      <c r="C50" s="38" t="str">
        <f ca="1">OFFSET('h-lot'!A$6,ROUNDDOWN((ROW()-2)/3,0)*6,0)</f>
        <v/>
      </c>
      <c r="D50" s="38" t="s">
        <v>43</v>
      </c>
      <c r="E50" s="38" t="str">
        <f ca="1">OFFSET('h-lot'!A$5,ROUNDDOWN((ROW()-2)/3,0)*6,0)</f>
        <v/>
      </c>
      <c r="F50" s="48" t="str">
        <f t="shared" si="2"/>
        <v/>
      </c>
      <c r="G50" s="57"/>
    </row>
    <row r="51" spans="1:7" ht="12.75">
      <c r="A51" s="49" t="str">
        <f t="shared" si="3"/>
        <v/>
      </c>
      <c r="B51" s="36">
        <f t="shared" si="1"/>
        <v>50</v>
      </c>
      <c r="C51" s="49" t="str">
        <f ca="1">OFFSET('h-lot'!A$1,ROUNDDOWN((ROW()-2)/3,0)*6,0)</f>
        <v/>
      </c>
      <c r="D51" s="49" t="s">
        <v>43</v>
      </c>
      <c r="E51" s="36" t="str">
        <f ca="1">OFFSET('h-lot'!A$4,ROUNDDOWN((ROW()-2)/3,0)*6,0)</f>
        <v/>
      </c>
      <c r="F51" s="48" t="str">
        <f t="shared" si="2"/>
        <v/>
      </c>
      <c r="G51" s="57"/>
    </row>
    <row r="52" spans="1:7" ht="12.75">
      <c r="A52" s="58" t="str">
        <f t="shared" si="3"/>
        <v/>
      </c>
      <c r="B52" s="58">
        <f t="shared" si="1"/>
        <v>51</v>
      </c>
      <c r="C52" s="58" t="str">
        <f ca="1">OFFSET('h-lot'!A$2,ROUNDDOWN((ROW()-2)/3,0)*6,0)</f>
        <v/>
      </c>
      <c r="D52" s="58" t="s">
        <v>43</v>
      </c>
      <c r="E52" s="58" t="str">
        <f ca="1">OFFSET('h-lot'!A$3,ROUNDDOWN((ROW()-2)/3,0)*6,0)</f>
        <v/>
      </c>
      <c r="F52" s="48" t="str">
        <f t="shared" si="2"/>
        <v/>
      </c>
      <c r="G52" s="57"/>
    </row>
    <row r="53" spans="1:7" ht="12.75">
      <c r="A53" s="38">
        <f t="shared" si="3"/>
        <v>18</v>
      </c>
      <c r="B53" s="38">
        <f t="shared" si="1"/>
        <v>52</v>
      </c>
      <c r="C53" s="38" t="str">
        <f ca="1">OFFSET('h-lot'!A$6,ROUNDDOWN((ROW()-2)/3,0)*6,0)</f>
        <v/>
      </c>
      <c r="D53" s="38" t="s">
        <v>43</v>
      </c>
      <c r="E53" s="38" t="str">
        <f ca="1">OFFSET('h-lot'!A$5,ROUNDDOWN((ROW()-2)/3,0)*6,0)</f>
        <v/>
      </c>
      <c r="F53" s="48" t="str">
        <f t="shared" si="2"/>
        <v/>
      </c>
      <c r="G53" s="57"/>
    </row>
    <row r="54" spans="1:7" ht="12.75">
      <c r="A54" s="49" t="str">
        <f t="shared" si="3"/>
        <v/>
      </c>
      <c r="B54" s="36">
        <f t="shared" si="1"/>
        <v>53</v>
      </c>
      <c r="C54" s="49" t="str">
        <f ca="1">OFFSET('h-lot'!A$1,ROUNDDOWN((ROW()-2)/3,0)*6,0)</f>
        <v/>
      </c>
      <c r="D54" s="49" t="s">
        <v>43</v>
      </c>
      <c r="E54" s="36" t="str">
        <f ca="1">OFFSET('h-lot'!A$4,ROUNDDOWN((ROW()-2)/3,0)*6,0)</f>
        <v/>
      </c>
      <c r="F54" s="48" t="str">
        <f t="shared" si="2"/>
        <v/>
      </c>
      <c r="G54" s="57"/>
    </row>
    <row r="55" spans="1:7" ht="12.75">
      <c r="A55" s="58" t="str">
        <f t="shared" si="3"/>
        <v/>
      </c>
      <c r="B55" s="58">
        <f t="shared" si="1"/>
        <v>54</v>
      </c>
      <c r="C55" s="58" t="str">
        <f ca="1">OFFSET('h-lot'!A$2,ROUNDDOWN((ROW()-2)/3,0)*6,0)</f>
        <v/>
      </c>
      <c r="D55" s="58" t="s">
        <v>43</v>
      </c>
      <c r="E55" s="58" t="str">
        <f ca="1">OFFSET('h-lot'!A$3,ROUNDDOWN((ROW()-2)/3,0)*6,0)</f>
        <v/>
      </c>
      <c r="F55" s="48" t="str">
        <f t="shared" si="2"/>
        <v/>
      </c>
      <c r="G55" s="57"/>
    </row>
    <row r="56" spans="1:7" ht="12.75">
      <c r="A56" s="38">
        <f t="shared" si="3"/>
        <v>19</v>
      </c>
      <c r="B56" s="38">
        <f t="shared" si="1"/>
        <v>55</v>
      </c>
      <c r="C56" s="38" t="str">
        <f ca="1">OFFSET('h-lot'!A$6,ROUNDDOWN((ROW()-2)/3,0)*6,0)</f>
        <v/>
      </c>
      <c r="D56" s="38" t="s">
        <v>43</v>
      </c>
      <c r="E56" s="38" t="str">
        <f ca="1">OFFSET('h-lot'!A$5,ROUNDDOWN((ROW()-2)/3,0)*6,0)</f>
        <v/>
      </c>
      <c r="F56" s="48" t="str">
        <f t="shared" si="2"/>
        <v/>
      </c>
      <c r="G56" s="57"/>
    </row>
    <row r="57" spans="1:7" ht="12.75">
      <c r="A57" s="49" t="str">
        <f t="shared" si="3"/>
        <v/>
      </c>
      <c r="B57" s="36">
        <f t="shared" si="1"/>
        <v>56</v>
      </c>
      <c r="C57" s="49" t="str">
        <f ca="1">OFFSET('h-lot'!A$1,ROUNDDOWN((ROW()-2)/3,0)*6,0)</f>
        <v/>
      </c>
      <c r="D57" s="49" t="s">
        <v>43</v>
      </c>
      <c r="E57" s="36" t="str">
        <f ca="1">OFFSET('h-lot'!A$4,ROUNDDOWN((ROW()-2)/3,0)*6,0)</f>
        <v/>
      </c>
      <c r="F57" s="48" t="str">
        <f t="shared" si="2"/>
        <v/>
      </c>
      <c r="G57" s="57"/>
    </row>
    <row r="58" spans="1:7" ht="12.75">
      <c r="A58" s="58" t="str">
        <f t="shared" si="3"/>
        <v/>
      </c>
      <c r="B58" s="58">
        <f t="shared" si="1"/>
        <v>57</v>
      </c>
      <c r="C58" s="58" t="str">
        <f ca="1">OFFSET('h-lot'!A$2,ROUNDDOWN((ROW()-2)/3,0)*6,0)</f>
        <v/>
      </c>
      <c r="D58" s="58" t="s">
        <v>43</v>
      </c>
      <c r="E58" s="58" t="str">
        <f ca="1">OFFSET('h-lot'!A$3,ROUNDDOWN((ROW()-2)/3,0)*6,0)</f>
        <v/>
      </c>
      <c r="F58" s="48" t="str">
        <f t="shared" si="2"/>
        <v/>
      </c>
      <c r="G58" s="57"/>
    </row>
    <row r="59" spans="1:7" ht="12.75">
      <c r="A59" s="38">
        <f t="shared" si="3"/>
        <v>20</v>
      </c>
      <c r="B59" s="38">
        <f t="shared" si="1"/>
        <v>58</v>
      </c>
      <c r="C59" s="38" t="str">
        <f ca="1">OFFSET('h-lot'!A$6,ROUNDDOWN((ROW()-2)/3,0)*6,0)</f>
        <v/>
      </c>
      <c r="D59" s="38" t="s">
        <v>43</v>
      </c>
      <c r="E59" s="38" t="str">
        <f ca="1">OFFSET('h-lot'!A$5,ROUNDDOWN((ROW()-2)/3,0)*6,0)</f>
        <v/>
      </c>
      <c r="F59" s="48" t="str">
        <f t="shared" si="2"/>
        <v/>
      </c>
      <c r="G59" s="57"/>
    </row>
    <row r="60" spans="1:7" ht="12.75">
      <c r="A60" s="49" t="str">
        <f t="shared" si="3"/>
        <v/>
      </c>
      <c r="B60" s="36">
        <f t="shared" si="1"/>
        <v>59</v>
      </c>
      <c r="C60" s="49" t="str">
        <f ca="1">OFFSET('h-lot'!A$1,ROUNDDOWN((ROW()-2)/3,0)*6,0)</f>
        <v/>
      </c>
      <c r="D60" s="49" t="s">
        <v>43</v>
      </c>
      <c r="E60" s="36" t="str">
        <f ca="1">OFFSET('h-lot'!A$4,ROUNDDOWN((ROW()-2)/3,0)*6,0)</f>
        <v/>
      </c>
      <c r="F60" s="48" t="str">
        <f t="shared" si="2"/>
        <v/>
      </c>
      <c r="G60" s="57"/>
    </row>
    <row r="61" spans="1:7" ht="12.75">
      <c r="A61" s="58" t="str">
        <f t="shared" si="3"/>
        <v/>
      </c>
      <c r="B61" s="58">
        <f t="shared" si="1"/>
        <v>60</v>
      </c>
      <c r="C61" s="58" t="str">
        <f ca="1">OFFSET('h-lot'!A$2,ROUNDDOWN((ROW()-2)/3,0)*6,0)</f>
        <v/>
      </c>
      <c r="D61" s="58" t="s">
        <v>43</v>
      </c>
      <c r="E61" s="58" t="str">
        <f ca="1">OFFSET('h-lot'!A$3,ROUNDDOWN((ROW()-2)/3,0)*6,0)</f>
        <v/>
      </c>
      <c r="F61" s="48" t="str">
        <f t="shared" si="2"/>
        <v/>
      </c>
      <c r="G61" s="57"/>
    </row>
    <row r="62" spans="1:7" ht="12.75">
      <c r="A62" s="38">
        <f t="shared" si="3"/>
        <v>21</v>
      </c>
      <c r="B62" s="38">
        <f t="shared" si="1"/>
        <v>61</v>
      </c>
      <c r="C62" s="38" t="str">
        <f ca="1">OFFSET('h-lot'!A$6,ROUNDDOWN((ROW()-2)/3,0)*6,0)</f>
        <v/>
      </c>
      <c r="D62" s="38" t="s">
        <v>43</v>
      </c>
      <c r="E62" s="38" t="str">
        <f ca="1">OFFSET('h-lot'!A$5,ROUNDDOWN((ROW()-2)/3,0)*6,0)</f>
        <v/>
      </c>
      <c r="F62" s="48" t="str">
        <f t="shared" si="2"/>
        <v/>
      </c>
      <c r="G62" s="57"/>
    </row>
    <row r="63" spans="1:7" ht="12.75">
      <c r="A63" s="49" t="str">
        <f t="shared" si="3"/>
        <v/>
      </c>
      <c r="B63" s="36">
        <f t="shared" si="1"/>
        <v>62</v>
      </c>
      <c r="C63" s="49" t="str">
        <f ca="1">OFFSET('h-lot'!A$1,ROUNDDOWN((ROW()-2)/3,0)*6,0)</f>
        <v/>
      </c>
      <c r="D63" s="49" t="s">
        <v>43</v>
      </c>
      <c r="E63" s="36" t="str">
        <f ca="1">OFFSET('h-lot'!A$4,ROUNDDOWN((ROW()-2)/3,0)*6,0)</f>
        <v/>
      </c>
      <c r="F63" s="48" t="str">
        <f t="shared" si="2"/>
        <v/>
      </c>
      <c r="G63" s="57"/>
    </row>
    <row r="64" spans="1:7" ht="12.75">
      <c r="A64" s="58" t="str">
        <f t="shared" si="3"/>
        <v/>
      </c>
      <c r="B64" s="58">
        <f t="shared" si="1"/>
        <v>63</v>
      </c>
      <c r="C64" s="58" t="str">
        <f ca="1">OFFSET('h-lot'!A$2,ROUNDDOWN((ROW()-2)/3,0)*6,0)</f>
        <v/>
      </c>
      <c r="D64" s="58" t="s">
        <v>43</v>
      </c>
      <c r="E64" s="58" t="str">
        <f ca="1">OFFSET('h-lot'!A$3,ROUNDDOWN((ROW()-2)/3,0)*6,0)</f>
        <v/>
      </c>
      <c r="F64" s="48" t="str">
        <f t="shared" si="2"/>
        <v/>
      </c>
      <c r="G64" s="57"/>
    </row>
    <row r="65" spans="1:7" ht="12.75">
      <c r="A65" s="38">
        <f t="shared" si="3"/>
        <v>22</v>
      </c>
      <c r="B65" s="38">
        <f t="shared" si="1"/>
        <v>64</v>
      </c>
      <c r="C65" s="38" t="str">
        <f ca="1">OFFSET('h-lot'!A$6,ROUNDDOWN((ROW()-2)/3,0)*6,0)</f>
        <v/>
      </c>
      <c r="D65" s="38" t="s">
        <v>43</v>
      </c>
      <c r="E65" s="38" t="str">
        <f ca="1">OFFSET('h-lot'!A$5,ROUNDDOWN((ROW()-2)/3,0)*6,0)</f>
        <v/>
      </c>
      <c r="F65" s="48" t="str">
        <f t="shared" si="2"/>
        <v/>
      </c>
      <c r="G65" s="57"/>
    </row>
    <row r="66" spans="1:7" ht="12.75">
      <c r="A66" s="49" t="str">
        <f aca="true" t="shared" si="4" ref="A66:A97">IF(LEN((ROW()+1)/3)&gt;4,"",(ROW()+1)/3)</f>
        <v/>
      </c>
      <c r="B66" s="36">
        <f aca="true" t="shared" si="5" ref="B66:B106">ROW()-1</f>
        <v>65</v>
      </c>
      <c r="C66" s="49" t="str">
        <f ca="1">OFFSET('h-lot'!A$1,ROUNDDOWN((ROW()-2)/3,0)*6,0)</f>
        <v/>
      </c>
      <c r="D66" s="49" t="s">
        <v>43</v>
      </c>
      <c r="E66" s="36" t="str">
        <f ca="1">OFFSET('h-lot'!A$4,ROUNDDOWN((ROW()-2)/3,0)*6,0)</f>
        <v/>
      </c>
      <c r="F66" s="48" t="str">
        <f t="shared" si="2"/>
        <v/>
      </c>
      <c r="G66" s="57"/>
    </row>
    <row r="67" spans="1:7" ht="12.75">
      <c r="A67" s="58" t="str">
        <f t="shared" si="4"/>
        <v/>
      </c>
      <c r="B67" s="58">
        <f t="shared" si="5"/>
        <v>66</v>
      </c>
      <c r="C67" s="58" t="str">
        <f ca="1">OFFSET('h-lot'!A$2,ROUNDDOWN((ROW()-2)/3,0)*6,0)</f>
        <v/>
      </c>
      <c r="D67" s="58" t="s">
        <v>43</v>
      </c>
      <c r="E67" s="58" t="str">
        <f ca="1">OFFSET('h-lot'!A$3,ROUNDDOWN((ROW()-2)/3,0)*6,0)</f>
        <v/>
      </c>
      <c r="F67" s="48" t="str">
        <f aca="true" t="shared" si="6" ref="F67:F103">IF(G67=1,"1-0",IF(G67=3,"½-½",IF(G67=2,"0-1","")))</f>
        <v/>
      </c>
      <c r="G67" s="57"/>
    </row>
    <row r="68" spans="1:7" ht="12.75">
      <c r="A68" s="38">
        <f t="shared" si="4"/>
        <v>23</v>
      </c>
      <c r="B68" s="38">
        <f t="shared" si="5"/>
        <v>67</v>
      </c>
      <c r="C68" s="38" t="str">
        <f ca="1">OFFSET('h-lot'!A$6,ROUNDDOWN((ROW()-2)/3,0)*6,0)</f>
        <v/>
      </c>
      <c r="D68" s="38" t="s">
        <v>43</v>
      </c>
      <c r="E68" s="38" t="str">
        <f ca="1">OFFSET('h-lot'!A$5,ROUNDDOWN((ROW()-2)/3,0)*6,0)</f>
        <v/>
      </c>
      <c r="F68" s="48" t="str">
        <f t="shared" si="6"/>
        <v/>
      </c>
      <c r="G68" s="57"/>
    </row>
    <row r="69" spans="1:7" ht="12.75">
      <c r="A69" s="49" t="str">
        <f t="shared" si="4"/>
        <v/>
      </c>
      <c r="B69" s="36">
        <f t="shared" si="5"/>
        <v>68</v>
      </c>
      <c r="C69" s="49" t="str">
        <f ca="1">OFFSET('h-lot'!A$1,ROUNDDOWN((ROW()-2)/3,0)*6,0)</f>
        <v/>
      </c>
      <c r="D69" s="49" t="s">
        <v>43</v>
      </c>
      <c r="E69" s="36" t="str">
        <f ca="1">OFFSET('h-lot'!A$4,ROUNDDOWN((ROW()-2)/3,0)*6,0)</f>
        <v/>
      </c>
      <c r="F69" s="48" t="str">
        <f t="shared" si="6"/>
        <v/>
      </c>
      <c r="G69" s="57"/>
    </row>
    <row r="70" spans="1:7" ht="12.75">
      <c r="A70" s="58" t="str">
        <f t="shared" si="4"/>
        <v/>
      </c>
      <c r="B70" s="58">
        <f t="shared" si="5"/>
        <v>69</v>
      </c>
      <c r="C70" s="58" t="str">
        <f ca="1">OFFSET('h-lot'!A$2,ROUNDDOWN((ROW()-2)/3,0)*6,0)</f>
        <v/>
      </c>
      <c r="D70" s="58" t="s">
        <v>43</v>
      </c>
      <c r="E70" s="58" t="str">
        <f ca="1">OFFSET('h-lot'!A$3,ROUNDDOWN((ROW()-2)/3,0)*6,0)</f>
        <v/>
      </c>
      <c r="F70" s="48" t="str">
        <f t="shared" si="6"/>
        <v/>
      </c>
      <c r="G70" s="57"/>
    </row>
    <row r="71" spans="1:7" ht="12.75">
      <c r="A71" s="38">
        <f t="shared" si="4"/>
        <v>24</v>
      </c>
      <c r="B71" s="38">
        <f t="shared" si="5"/>
        <v>70</v>
      </c>
      <c r="C71" s="38" t="str">
        <f ca="1">OFFSET('h-lot'!A$6,ROUNDDOWN((ROW()-2)/3,0)*6,0)</f>
        <v/>
      </c>
      <c r="D71" s="38" t="s">
        <v>43</v>
      </c>
      <c r="E71" s="38" t="str">
        <f ca="1">OFFSET('h-lot'!A$5,ROUNDDOWN((ROW()-2)/3,0)*6,0)</f>
        <v/>
      </c>
      <c r="F71" s="48" t="str">
        <f t="shared" si="6"/>
        <v/>
      </c>
      <c r="G71" s="57"/>
    </row>
    <row r="72" spans="1:7" ht="12.75">
      <c r="A72" s="49" t="str">
        <f t="shared" si="4"/>
        <v/>
      </c>
      <c r="B72" s="36">
        <f t="shared" si="5"/>
        <v>71</v>
      </c>
      <c r="C72" s="49" t="str">
        <f ca="1">OFFSET('h-lot'!A$1,ROUNDDOWN((ROW()-2)/3,0)*6,0)</f>
        <v/>
      </c>
      <c r="D72" s="49" t="s">
        <v>43</v>
      </c>
      <c r="E72" s="36" t="str">
        <f ca="1">OFFSET('h-lot'!A$4,ROUNDDOWN((ROW()-2)/3,0)*6,0)</f>
        <v/>
      </c>
      <c r="F72" s="48" t="str">
        <f t="shared" si="6"/>
        <v/>
      </c>
      <c r="G72" s="57"/>
    </row>
    <row r="73" spans="1:7" ht="12.75">
      <c r="A73" s="58" t="str">
        <f t="shared" si="4"/>
        <v/>
      </c>
      <c r="B73" s="58">
        <f t="shared" si="5"/>
        <v>72</v>
      </c>
      <c r="C73" s="58" t="str">
        <f ca="1">OFFSET('h-lot'!A$2,ROUNDDOWN((ROW()-2)/3,0)*6,0)</f>
        <v/>
      </c>
      <c r="D73" s="58" t="s">
        <v>43</v>
      </c>
      <c r="E73" s="58" t="str">
        <f ca="1">OFFSET('h-lot'!A$3,ROUNDDOWN((ROW()-2)/3,0)*6,0)</f>
        <v/>
      </c>
      <c r="F73" s="48" t="str">
        <f t="shared" si="6"/>
        <v/>
      </c>
      <c r="G73" s="57"/>
    </row>
    <row r="74" spans="1:7" ht="12.75">
      <c r="A74" s="38">
        <f t="shared" si="4"/>
        <v>25</v>
      </c>
      <c r="B74" s="38">
        <f t="shared" si="5"/>
        <v>73</v>
      </c>
      <c r="C74" s="38" t="str">
        <f ca="1">OFFSET('h-lot'!A$6,ROUNDDOWN((ROW()-2)/3,0)*6,0)</f>
        <v/>
      </c>
      <c r="D74" s="38" t="s">
        <v>43</v>
      </c>
      <c r="E74" s="38" t="str">
        <f ca="1">OFFSET('h-lot'!A$5,ROUNDDOWN((ROW()-2)/3,0)*6,0)</f>
        <v/>
      </c>
      <c r="F74" s="48" t="str">
        <f t="shared" si="6"/>
        <v/>
      </c>
      <c r="G74" s="57"/>
    </row>
    <row r="75" spans="1:7" ht="12.75">
      <c r="A75" s="49" t="str">
        <f t="shared" si="4"/>
        <v/>
      </c>
      <c r="B75" s="36">
        <f t="shared" si="5"/>
        <v>74</v>
      </c>
      <c r="C75" s="49" t="str">
        <f ca="1">OFFSET('h-lot'!A$1,ROUNDDOWN((ROW()-2)/3,0)*6,0)</f>
        <v/>
      </c>
      <c r="D75" s="49" t="s">
        <v>43</v>
      </c>
      <c r="E75" s="36" t="str">
        <f ca="1">OFFSET('h-lot'!A$4,ROUNDDOWN((ROW()-2)/3,0)*6,0)</f>
        <v/>
      </c>
      <c r="F75" s="48" t="str">
        <f t="shared" si="6"/>
        <v/>
      </c>
      <c r="G75" s="57"/>
    </row>
    <row r="76" spans="1:7" ht="12.75">
      <c r="A76" s="58" t="str">
        <f t="shared" si="4"/>
        <v/>
      </c>
      <c r="B76" s="58">
        <f t="shared" si="5"/>
        <v>75</v>
      </c>
      <c r="C76" s="58" t="str">
        <f ca="1">OFFSET('h-lot'!A$2,ROUNDDOWN((ROW()-2)/3,0)*6,0)</f>
        <v/>
      </c>
      <c r="D76" s="58" t="s">
        <v>43</v>
      </c>
      <c r="E76" s="58" t="str">
        <f ca="1">OFFSET('h-lot'!A$3,ROUNDDOWN((ROW()-2)/3,0)*6,0)</f>
        <v/>
      </c>
      <c r="F76" s="48" t="str">
        <f t="shared" si="6"/>
        <v/>
      </c>
      <c r="G76" s="57"/>
    </row>
    <row r="77" spans="1:7" ht="12.75">
      <c r="A77" s="38">
        <f t="shared" si="4"/>
        <v>26</v>
      </c>
      <c r="B77" s="38">
        <f t="shared" si="5"/>
        <v>76</v>
      </c>
      <c r="C77" s="38" t="str">
        <f ca="1">OFFSET('h-lot'!A$6,ROUNDDOWN((ROW()-2)/3,0)*6,0)</f>
        <v/>
      </c>
      <c r="D77" s="38" t="s">
        <v>43</v>
      </c>
      <c r="E77" s="38" t="str">
        <f ca="1">OFFSET('h-lot'!A$5,ROUNDDOWN((ROW()-2)/3,0)*6,0)</f>
        <v/>
      </c>
      <c r="F77" s="48" t="str">
        <f t="shared" si="6"/>
        <v/>
      </c>
      <c r="G77" s="57"/>
    </row>
    <row r="78" spans="1:7" ht="12.75">
      <c r="A78" s="49" t="str">
        <f t="shared" si="4"/>
        <v/>
      </c>
      <c r="B78" s="36">
        <f t="shared" si="5"/>
        <v>77</v>
      </c>
      <c r="C78" s="49" t="str">
        <f ca="1">OFFSET('h-lot'!A$1,ROUNDDOWN((ROW()-2)/3,0)*6,0)</f>
        <v/>
      </c>
      <c r="D78" s="49" t="s">
        <v>43</v>
      </c>
      <c r="E78" s="36" t="str">
        <f ca="1">OFFSET('h-lot'!A$4,ROUNDDOWN((ROW()-2)/3,0)*6,0)</f>
        <v/>
      </c>
      <c r="F78" s="48" t="str">
        <f t="shared" si="6"/>
        <v/>
      </c>
      <c r="G78" s="57"/>
    </row>
    <row r="79" spans="1:7" ht="12.75">
      <c r="A79" s="58" t="str">
        <f t="shared" si="4"/>
        <v/>
      </c>
      <c r="B79" s="58">
        <f t="shared" si="5"/>
        <v>78</v>
      </c>
      <c r="C79" s="58" t="str">
        <f ca="1">OFFSET('h-lot'!A$2,ROUNDDOWN((ROW()-2)/3,0)*6,0)</f>
        <v/>
      </c>
      <c r="D79" s="58" t="s">
        <v>43</v>
      </c>
      <c r="E79" s="58" t="str">
        <f ca="1">OFFSET('h-lot'!A$3,ROUNDDOWN((ROW()-2)/3,0)*6,0)</f>
        <v/>
      </c>
      <c r="F79" s="48" t="str">
        <f t="shared" si="6"/>
        <v/>
      </c>
      <c r="G79" s="57"/>
    </row>
    <row r="80" spans="1:7" ht="12.75">
      <c r="A80" s="38">
        <f t="shared" si="4"/>
        <v>27</v>
      </c>
      <c r="B80" s="38">
        <f t="shared" si="5"/>
        <v>79</v>
      </c>
      <c r="C80" s="38" t="str">
        <f ca="1">OFFSET('h-lot'!A$6,ROUNDDOWN((ROW()-2)/3,0)*6,0)</f>
        <v/>
      </c>
      <c r="D80" s="38" t="s">
        <v>43</v>
      </c>
      <c r="E80" s="38" t="str">
        <f ca="1">OFFSET('h-lot'!A$5,ROUNDDOWN((ROW()-2)/3,0)*6,0)</f>
        <v/>
      </c>
      <c r="F80" s="48" t="str">
        <f t="shared" si="6"/>
        <v/>
      </c>
      <c r="G80" s="57"/>
    </row>
    <row r="81" spans="1:7" ht="12.75">
      <c r="A81" s="49" t="str">
        <f t="shared" si="4"/>
        <v/>
      </c>
      <c r="B81" s="36">
        <f t="shared" si="5"/>
        <v>80</v>
      </c>
      <c r="C81" s="49" t="str">
        <f ca="1">OFFSET('h-lot'!A$1,ROUNDDOWN((ROW()-2)/3,0)*6,0)</f>
        <v/>
      </c>
      <c r="D81" s="49" t="s">
        <v>43</v>
      </c>
      <c r="E81" s="36" t="str">
        <f ca="1">OFFSET('h-lot'!A$4,ROUNDDOWN((ROW()-2)/3,0)*6,0)</f>
        <v/>
      </c>
      <c r="F81" s="48" t="str">
        <f t="shared" si="6"/>
        <v/>
      </c>
      <c r="G81" s="57"/>
    </row>
    <row r="82" spans="1:7" ht="12.75">
      <c r="A82" s="58" t="str">
        <f t="shared" si="4"/>
        <v/>
      </c>
      <c r="B82" s="58">
        <f t="shared" si="5"/>
        <v>81</v>
      </c>
      <c r="C82" s="58" t="str">
        <f ca="1">OFFSET('h-lot'!A$2,ROUNDDOWN((ROW()-2)/3,0)*6,0)</f>
        <v/>
      </c>
      <c r="D82" s="58" t="s">
        <v>43</v>
      </c>
      <c r="E82" s="58" t="str">
        <f ca="1">OFFSET('h-lot'!A$3,ROUNDDOWN((ROW()-2)/3,0)*6,0)</f>
        <v/>
      </c>
      <c r="F82" s="48" t="str">
        <f t="shared" si="6"/>
        <v/>
      </c>
      <c r="G82" s="57"/>
    </row>
    <row r="83" spans="1:7" ht="12.75">
      <c r="A83" s="38">
        <f t="shared" si="4"/>
        <v>28</v>
      </c>
      <c r="B83" s="38">
        <f t="shared" si="5"/>
        <v>82</v>
      </c>
      <c r="C83" s="38" t="str">
        <f ca="1">OFFSET('h-lot'!A$6,ROUNDDOWN((ROW()-2)/3,0)*6,0)</f>
        <v/>
      </c>
      <c r="D83" s="38" t="s">
        <v>43</v>
      </c>
      <c r="E83" s="38" t="str">
        <f ca="1">OFFSET('h-lot'!A$5,ROUNDDOWN((ROW()-2)/3,0)*6,0)</f>
        <v/>
      </c>
      <c r="F83" s="48" t="str">
        <f t="shared" si="6"/>
        <v/>
      </c>
      <c r="G83" s="57"/>
    </row>
    <row r="84" spans="1:7" ht="12.75">
      <c r="A84" s="49" t="str">
        <f t="shared" si="4"/>
        <v/>
      </c>
      <c r="B84" s="36">
        <f t="shared" si="5"/>
        <v>83</v>
      </c>
      <c r="C84" s="49" t="str">
        <f ca="1">OFFSET('h-lot'!A$1,ROUNDDOWN((ROW()-2)/3,0)*6,0)</f>
        <v/>
      </c>
      <c r="D84" s="49" t="s">
        <v>43</v>
      </c>
      <c r="E84" s="36" t="str">
        <f ca="1">OFFSET('h-lot'!A$4,ROUNDDOWN((ROW()-2)/3,0)*6,0)</f>
        <v/>
      </c>
      <c r="F84" s="48" t="str">
        <f t="shared" si="6"/>
        <v/>
      </c>
      <c r="G84" s="57"/>
    </row>
    <row r="85" spans="1:7" ht="12.75">
      <c r="A85" s="58" t="str">
        <f t="shared" si="4"/>
        <v/>
      </c>
      <c r="B85" s="58">
        <f t="shared" si="5"/>
        <v>84</v>
      </c>
      <c r="C85" s="58" t="str">
        <f ca="1">OFFSET('h-lot'!A$2,ROUNDDOWN((ROW()-2)/3,0)*6,0)</f>
        <v/>
      </c>
      <c r="D85" s="58" t="s">
        <v>43</v>
      </c>
      <c r="E85" s="58" t="str">
        <f ca="1">OFFSET('h-lot'!A$3,ROUNDDOWN((ROW()-2)/3,0)*6,0)</f>
        <v/>
      </c>
      <c r="F85" s="48" t="str">
        <f t="shared" si="6"/>
        <v/>
      </c>
      <c r="G85" s="57"/>
    </row>
    <row r="86" spans="1:7" ht="12.75">
      <c r="A86" s="38">
        <f t="shared" si="4"/>
        <v>29</v>
      </c>
      <c r="B86" s="38">
        <f t="shared" si="5"/>
        <v>85</v>
      </c>
      <c r="C86" s="38" t="str">
        <f ca="1">OFFSET('h-lot'!A$6,ROUNDDOWN((ROW()-2)/3,0)*6,0)</f>
        <v/>
      </c>
      <c r="D86" s="38" t="s">
        <v>43</v>
      </c>
      <c r="E86" s="38" t="str">
        <f ca="1">OFFSET('h-lot'!A$5,ROUNDDOWN((ROW()-2)/3,0)*6,0)</f>
        <v/>
      </c>
      <c r="F86" s="48" t="str">
        <f t="shared" si="6"/>
        <v/>
      </c>
      <c r="G86" s="57"/>
    </row>
    <row r="87" spans="1:7" ht="12.75">
      <c r="A87" s="49" t="str">
        <f t="shared" si="4"/>
        <v/>
      </c>
      <c r="B87" s="36">
        <f t="shared" si="5"/>
        <v>86</v>
      </c>
      <c r="C87" s="49" t="str">
        <f ca="1">OFFSET('h-lot'!A$1,ROUNDDOWN((ROW()-2)/3,0)*6,0)</f>
        <v/>
      </c>
      <c r="D87" s="49" t="s">
        <v>43</v>
      </c>
      <c r="E87" s="36" t="str">
        <f ca="1">OFFSET('h-lot'!A$4,ROUNDDOWN((ROW()-2)/3,0)*6,0)</f>
        <v/>
      </c>
      <c r="F87" s="48" t="str">
        <f t="shared" si="6"/>
        <v/>
      </c>
      <c r="G87" s="57"/>
    </row>
    <row r="88" spans="1:7" ht="12.75">
      <c r="A88" s="58" t="str">
        <f t="shared" si="4"/>
        <v/>
      </c>
      <c r="B88" s="58">
        <f t="shared" si="5"/>
        <v>87</v>
      </c>
      <c r="C88" s="58" t="str">
        <f ca="1">OFFSET('h-lot'!A$2,ROUNDDOWN((ROW()-2)/3,0)*6,0)</f>
        <v/>
      </c>
      <c r="D88" s="58" t="s">
        <v>43</v>
      </c>
      <c r="E88" s="58" t="str">
        <f ca="1">OFFSET('h-lot'!A$3,ROUNDDOWN((ROW()-2)/3,0)*6,0)</f>
        <v/>
      </c>
      <c r="F88" s="48" t="str">
        <f t="shared" si="6"/>
        <v/>
      </c>
      <c r="G88" s="57"/>
    </row>
    <row r="89" spans="1:7" ht="12.75">
      <c r="A89" s="38">
        <f t="shared" si="4"/>
        <v>30</v>
      </c>
      <c r="B89" s="38">
        <f t="shared" si="5"/>
        <v>88</v>
      </c>
      <c r="C89" s="38" t="str">
        <f ca="1">OFFSET('h-lot'!A$6,ROUNDDOWN((ROW()-2)/3,0)*6,0)</f>
        <v/>
      </c>
      <c r="D89" s="38" t="s">
        <v>43</v>
      </c>
      <c r="E89" s="38" t="str">
        <f ca="1">OFFSET('h-lot'!A$5,ROUNDDOWN((ROW()-2)/3,0)*6,0)</f>
        <v/>
      </c>
      <c r="F89" s="48" t="str">
        <f t="shared" si="6"/>
        <v/>
      </c>
      <c r="G89" s="57"/>
    </row>
    <row r="90" spans="1:7" ht="12.75">
      <c r="A90" s="49" t="str">
        <f t="shared" si="4"/>
        <v/>
      </c>
      <c r="B90" s="36">
        <f t="shared" si="5"/>
        <v>89</v>
      </c>
      <c r="C90" s="49" t="str">
        <f ca="1">OFFSET('h-lot'!A$1,ROUNDDOWN((ROW()-2)/3,0)*6,0)</f>
        <v/>
      </c>
      <c r="D90" s="49" t="s">
        <v>43</v>
      </c>
      <c r="E90" s="36" t="str">
        <f ca="1">OFFSET('h-lot'!A$4,ROUNDDOWN((ROW()-2)/3,0)*6,0)</f>
        <v/>
      </c>
      <c r="F90" s="48" t="str">
        <f t="shared" si="6"/>
        <v/>
      </c>
      <c r="G90" s="57"/>
    </row>
    <row r="91" spans="1:7" ht="12.75">
      <c r="A91" s="58" t="str">
        <f t="shared" si="4"/>
        <v/>
      </c>
      <c r="B91" s="58">
        <f t="shared" si="5"/>
        <v>90</v>
      </c>
      <c r="C91" s="58" t="str">
        <f ca="1">OFFSET('h-lot'!A$2,ROUNDDOWN((ROW()-2)/3,0)*6,0)</f>
        <v/>
      </c>
      <c r="D91" s="58" t="s">
        <v>43</v>
      </c>
      <c r="E91" s="58" t="str">
        <f ca="1">OFFSET('h-lot'!A$3,ROUNDDOWN((ROW()-2)/3,0)*6,0)</f>
        <v/>
      </c>
      <c r="F91" s="48" t="str">
        <f t="shared" si="6"/>
        <v/>
      </c>
      <c r="G91" s="57"/>
    </row>
    <row r="92" spans="1:7" ht="12.75">
      <c r="A92" s="38">
        <f t="shared" si="4"/>
        <v>31</v>
      </c>
      <c r="B92" s="38">
        <f t="shared" si="5"/>
        <v>91</v>
      </c>
      <c r="C92" s="38" t="str">
        <f ca="1">OFFSET('h-lot'!A$6,ROUNDDOWN((ROW()-2)/3,0)*6,0)</f>
        <v/>
      </c>
      <c r="D92" s="38" t="s">
        <v>43</v>
      </c>
      <c r="E92" s="38" t="str">
        <f ca="1">OFFSET('h-lot'!A$5,ROUNDDOWN((ROW()-2)/3,0)*6,0)</f>
        <v/>
      </c>
      <c r="F92" s="48" t="str">
        <f t="shared" si="6"/>
        <v/>
      </c>
      <c r="G92" s="57"/>
    </row>
    <row r="93" spans="1:7" ht="12.75">
      <c r="A93" s="49" t="str">
        <f t="shared" si="4"/>
        <v/>
      </c>
      <c r="B93" s="36">
        <f t="shared" si="5"/>
        <v>92</v>
      </c>
      <c r="C93" s="49" t="str">
        <f ca="1">OFFSET('h-lot'!A$1,ROUNDDOWN((ROW()-2)/3,0)*6,0)</f>
        <v/>
      </c>
      <c r="D93" s="49" t="s">
        <v>43</v>
      </c>
      <c r="E93" s="36" t="str">
        <f ca="1">OFFSET('h-lot'!A$4,ROUNDDOWN((ROW()-2)/3,0)*6,0)</f>
        <v/>
      </c>
      <c r="F93" s="48" t="str">
        <f t="shared" si="6"/>
        <v/>
      </c>
      <c r="G93" s="57"/>
    </row>
    <row r="94" spans="1:7" ht="12.75">
      <c r="A94" s="58" t="str">
        <f t="shared" si="4"/>
        <v/>
      </c>
      <c r="B94" s="58">
        <f t="shared" si="5"/>
        <v>93</v>
      </c>
      <c r="C94" s="58" t="str">
        <f ca="1">OFFSET('h-lot'!A$2,ROUNDDOWN((ROW()-2)/3,0)*6,0)</f>
        <v/>
      </c>
      <c r="D94" s="58" t="s">
        <v>43</v>
      </c>
      <c r="E94" s="58" t="str">
        <f ca="1">OFFSET('h-lot'!A$3,ROUNDDOWN((ROW()-2)/3,0)*6,0)</f>
        <v/>
      </c>
      <c r="F94" s="48" t="str">
        <f t="shared" si="6"/>
        <v/>
      </c>
      <c r="G94" s="57"/>
    </row>
    <row r="95" spans="1:7" ht="12.75">
      <c r="A95" s="38">
        <f t="shared" si="4"/>
        <v>32</v>
      </c>
      <c r="B95" s="38">
        <f t="shared" si="5"/>
        <v>94</v>
      </c>
      <c r="C95" s="38" t="str">
        <f ca="1">OFFSET('h-lot'!A$6,ROUNDDOWN((ROW()-2)/3,0)*6,0)</f>
        <v/>
      </c>
      <c r="D95" s="38" t="s">
        <v>43</v>
      </c>
      <c r="E95" s="38" t="str">
        <f ca="1">OFFSET('h-lot'!A$5,ROUNDDOWN((ROW()-2)/3,0)*6,0)</f>
        <v/>
      </c>
      <c r="F95" s="48" t="str">
        <f t="shared" si="6"/>
        <v/>
      </c>
      <c r="G95" s="57"/>
    </row>
    <row r="96" spans="1:7" ht="12.75">
      <c r="A96" s="49" t="str">
        <f t="shared" si="4"/>
        <v/>
      </c>
      <c r="B96" s="36">
        <f t="shared" si="5"/>
        <v>95</v>
      </c>
      <c r="C96" s="49" t="str">
        <f ca="1">OFFSET('h-lot'!A$1,ROUNDDOWN((ROW()-2)/3,0)*6,0)</f>
        <v/>
      </c>
      <c r="D96" s="49" t="s">
        <v>43</v>
      </c>
      <c r="E96" s="36" t="str">
        <f ca="1">OFFSET('h-lot'!A$4,ROUNDDOWN((ROW()-2)/3,0)*6,0)</f>
        <v/>
      </c>
      <c r="F96" s="48" t="str">
        <f t="shared" si="6"/>
        <v/>
      </c>
      <c r="G96" s="57"/>
    </row>
    <row r="97" spans="1:7" ht="12.75">
      <c r="A97" s="58" t="str">
        <f t="shared" si="4"/>
        <v/>
      </c>
      <c r="B97" s="58">
        <f t="shared" si="5"/>
        <v>96</v>
      </c>
      <c r="C97" s="58" t="str">
        <f ca="1">OFFSET('h-lot'!A$2,ROUNDDOWN((ROW()-2)/3,0)*6,0)</f>
        <v/>
      </c>
      <c r="D97" s="58" t="s">
        <v>43</v>
      </c>
      <c r="E97" s="58" t="str">
        <f ca="1">OFFSET('h-lot'!A$3,ROUNDDOWN((ROW()-2)/3,0)*6,0)</f>
        <v/>
      </c>
      <c r="F97" s="48" t="str">
        <f t="shared" si="6"/>
        <v/>
      </c>
      <c r="G97" s="57"/>
    </row>
    <row r="98" spans="1:7" ht="12.75">
      <c r="A98" s="38">
        <f aca="true" t="shared" si="7" ref="A98:A106">IF(LEN((ROW()+1)/3)&gt;4,"",(ROW()+1)/3)</f>
        <v>33</v>
      </c>
      <c r="B98" s="38">
        <f t="shared" si="5"/>
        <v>97</v>
      </c>
      <c r="C98" s="38" t="str">
        <f ca="1">OFFSET('h-lot'!A$6,ROUNDDOWN((ROW()-2)/3,0)*6,0)</f>
        <v/>
      </c>
      <c r="D98" s="38" t="s">
        <v>43</v>
      </c>
      <c r="E98" s="38" t="str">
        <f ca="1">OFFSET('h-lot'!A$5,ROUNDDOWN((ROW()-2)/3,0)*6,0)</f>
        <v/>
      </c>
      <c r="F98" s="48" t="str">
        <f t="shared" si="6"/>
        <v/>
      </c>
      <c r="G98" s="57"/>
    </row>
    <row r="99" spans="1:7" ht="12.75">
      <c r="A99" s="49" t="str">
        <f t="shared" si="7"/>
        <v/>
      </c>
      <c r="B99" s="36">
        <f t="shared" si="5"/>
        <v>98</v>
      </c>
      <c r="C99" s="49" t="str">
        <f ca="1">OFFSET('h-lot'!A$1,ROUNDDOWN((ROW()-2)/3,0)*6,0)</f>
        <v/>
      </c>
      <c r="D99" s="49" t="s">
        <v>43</v>
      </c>
      <c r="E99" s="36" t="str">
        <f ca="1">OFFSET('h-lot'!A$4,ROUNDDOWN((ROW()-2)/3,0)*6,0)</f>
        <v/>
      </c>
      <c r="F99" s="48" t="str">
        <f t="shared" si="6"/>
        <v/>
      </c>
      <c r="G99" s="57"/>
    </row>
    <row r="100" spans="1:7" ht="12.75">
      <c r="A100" s="58" t="str">
        <f t="shared" si="7"/>
        <v/>
      </c>
      <c r="B100" s="58">
        <f t="shared" si="5"/>
        <v>99</v>
      </c>
      <c r="C100" s="58" t="str">
        <f ca="1">OFFSET('h-lot'!A$2,ROUNDDOWN((ROW()-2)/3,0)*6,0)</f>
        <v/>
      </c>
      <c r="D100" s="58" t="s">
        <v>43</v>
      </c>
      <c r="E100" s="58" t="str">
        <f ca="1">OFFSET('h-lot'!A$3,ROUNDDOWN((ROW()-2)/3,0)*6,0)</f>
        <v/>
      </c>
      <c r="F100" s="48" t="str">
        <f t="shared" si="6"/>
        <v/>
      </c>
      <c r="G100" s="57"/>
    </row>
    <row r="101" spans="1:7" ht="12.75">
      <c r="A101" s="38">
        <f t="shared" si="7"/>
        <v>34</v>
      </c>
      <c r="B101" s="38">
        <f t="shared" si="5"/>
        <v>100</v>
      </c>
      <c r="C101" s="38" t="str">
        <f ca="1">OFFSET('h-lot'!A$6,ROUNDDOWN((ROW()-2)/3,0)*6,0)</f>
        <v/>
      </c>
      <c r="D101" s="38" t="s">
        <v>43</v>
      </c>
      <c r="E101" s="38" t="str">
        <f ca="1">OFFSET('h-lot'!A$5,ROUNDDOWN((ROW()-2)/3,0)*6,0)</f>
        <v/>
      </c>
      <c r="F101" s="48" t="str">
        <f t="shared" si="6"/>
        <v/>
      </c>
      <c r="G101" s="57"/>
    </row>
    <row r="102" spans="1:7" ht="12.75">
      <c r="A102" s="49" t="str">
        <f t="shared" si="7"/>
        <v/>
      </c>
      <c r="B102" s="36">
        <f t="shared" si="5"/>
        <v>101</v>
      </c>
      <c r="C102" s="49" t="str">
        <f ca="1">OFFSET('h-lot'!A$1,ROUNDDOWN((ROW()-2)/3,0)*6,0)</f>
        <v/>
      </c>
      <c r="D102" s="49" t="s">
        <v>43</v>
      </c>
      <c r="E102" s="36" t="str">
        <f ca="1">OFFSET('h-lot'!A$4,ROUNDDOWN((ROW()-2)/3,0)*6,0)</f>
        <v/>
      </c>
      <c r="F102" s="48" t="str">
        <f t="shared" si="6"/>
        <v/>
      </c>
      <c r="G102" s="57"/>
    </row>
    <row r="103" spans="1:7" ht="12.75">
      <c r="A103" s="58" t="str">
        <f t="shared" si="7"/>
        <v/>
      </c>
      <c r="B103" s="58">
        <f t="shared" si="5"/>
        <v>102</v>
      </c>
      <c r="C103" s="58" t="str">
        <f ca="1">OFFSET('h-lot'!A$2,ROUNDDOWN((ROW()-2)/3,0)*6,0)</f>
        <v/>
      </c>
      <c r="D103" s="58" t="s">
        <v>43</v>
      </c>
      <c r="E103" s="58" t="str">
        <f ca="1">OFFSET('h-lot'!A$3,ROUNDDOWN((ROW()-2)/3,0)*6,0)</f>
        <v/>
      </c>
      <c r="F103" s="48" t="str">
        <f t="shared" si="6"/>
        <v/>
      </c>
      <c r="G103" s="57"/>
    </row>
    <row r="104" spans="1:7" ht="12.75">
      <c r="A104" s="38">
        <f t="shared" si="7"/>
        <v>35</v>
      </c>
      <c r="B104" s="38">
        <f t="shared" si="5"/>
        <v>103</v>
      </c>
      <c r="C104" s="38" t="str">
        <f ca="1">OFFSET('h-lot'!A$6,ROUNDDOWN((ROW()-2)/3,0)*6,0)</f>
        <v/>
      </c>
      <c r="D104" s="38" t="s">
        <v>43</v>
      </c>
      <c r="E104" s="38" t="str">
        <f ca="1">OFFSET('h-lot'!A$5,ROUNDDOWN((ROW()-2)/3,0)*6,0)</f>
        <v/>
      </c>
      <c r="F104" s="48" t="str">
        <f aca="true" t="shared" si="8" ref="F104:F106">IF(G104=1,"1-0",IF(G104=3,"½-½",IF(G104=2,"0-1","")))</f>
        <v/>
      </c>
      <c r="G104" s="57"/>
    </row>
    <row r="105" spans="1:7" ht="12.75">
      <c r="A105" s="49" t="str">
        <f t="shared" si="7"/>
        <v/>
      </c>
      <c r="B105" s="36">
        <f t="shared" si="5"/>
        <v>104</v>
      </c>
      <c r="C105" s="49" t="str">
        <f ca="1">OFFSET('h-lot'!A$1,ROUNDDOWN((ROW()-2)/3,0)*6,0)</f>
        <v/>
      </c>
      <c r="D105" s="49" t="s">
        <v>43</v>
      </c>
      <c r="E105" s="36" t="str">
        <f ca="1">OFFSET('h-lot'!A$4,ROUNDDOWN((ROW()-2)/3,0)*6,0)</f>
        <v/>
      </c>
      <c r="F105" s="48" t="str">
        <f t="shared" si="8"/>
        <v/>
      </c>
      <c r="G105" s="57"/>
    </row>
    <row r="106" spans="1:7" ht="12.75">
      <c r="A106" s="58" t="str">
        <f t="shared" si="7"/>
        <v/>
      </c>
      <c r="B106" s="58">
        <f t="shared" si="5"/>
        <v>105</v>
      </c>
      <c r="C106" s="58" t="str">
        <f ca="1">OFFSET('h-lot'!A$2,ROUNDDOWN((ROW()-2)/3,0)*6,0)</f>
        <v/>
      </c>
      <c r="D106" s="58" t="s">
        <v>43</v>
      </c>
      <c r="E106" s="58" t="str">
        <f ca="1">OFFSET('h-lot'!A$3,ROUNDDOWN((ROW()-2)/3,0)*6,0)</f>
        <v/>
      </c>
      <c r="F106" s="48" t="str">
        <f t="shared" si="8"/>
        <v/>
      </c>
      <c r="G106" s="57"/>
    </row>
  </sheetData>
  <printOptions/>
  <pageMargins left="0.7" right="0.7" top="0.75" bottom="0.75" header="0.3" footer="0.3"/>
  <pageSetup horizontalDpi="600" verticalDpi="600" orientation="portrait" paperSize="9" scale="11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6"/>
  <sheetViews>
    <sheetView workbookViewId="0" topLeftCell="A1"/>
  </sheetViews>
  <sheetFormatPr defaultColWidth="9.140625" defaultRowHeight="12.75"/>
  <cols>
    <col min="1" max="1" width="6.57421875" style="49" bestFit="1" customWidth="1"/>
    <col min="2" max="2" width="5.28125" style="49" bestFit="1" customWidth="1"/>
    <col min="3" max="3" width="20.8515625" style="49" bestFit="1" customWidth="1"/>
    <col min="4" max="4" width="1.57421875" style="49" bestFit="1" customWidth="1"/>
    <col min="5" max="5" width="23.421875" style="36" bestFit="1" customWidth="1"/>
    <col min="6" max="6" width="9.140625" style="37" customWidth="1"/>
    <col min="7" max="7" width="4.00390625" style="36" bestFit="1" customWidth="1"/>
    <col min="8" max="8" width="19.28125" style="49" bestFit="1" customWidth="1"/>
    <col min="9" max="9" width="1.57421875" style="49" bestFit="1" customWidth="1"/>
    <col min="10" max="10" width="15.57421875" style="49" bestFit="1" customWidth="1"/>
    <col min="11" max="16384" width="9.140625" style="49" customWidth="1"/>
  </cols>
  <sheetData>
    <row r="1" spans="1:8" ht="12.75">
      <c r="A1" s="4" t="s">
        <v>57</v>
      </c>
      <c r="B1" s="4" t="s">
        <v>44</v>
      </c>
      <c r="C1" s="4" t="s">
        <v>123</v>
      </c>
      <c r="F1" s="47" t="s">
        <v>66</v>
      </c>
      <c r="G1" s="46" t="s">
        <v>65</v>
      </c>
      <c r="H1" s="4"/>
    </row>
    <row r="2" spans="1:7" ht="12.75">
      <c r="A2" s="38">
        <f aca="true" t="shared" si="0" ref="A2:A33">IF(LEN((ROW()+1)/3)&gt;4,"",(ROW()+1)/3)</f>
        <v>1</v>
      </c>
      <c r="B2" s="38">
        <f aca="true" t="shared" si="1" ref="B2:B65">ROW()-1</f>
        <v>1</v>
      </c>
      <c r="C2" s="38" t="str">
        <f ca="1">OFFSET('h-lot'!A$3,ROUNDDOWN((ROW()-2)/3,0)*6,0)</f>
        <v/>
      </c>
      <c r="D2" s="38" t="s">
        <v>43</v>
      </c>
      <c r="E2" s="38" t="str">
        <f ca="1">OFFSET('h-lot'!A$6,ROUNDDOWN((ROW()-2)/3,0)*6,0)</f>
        <v/>
      </c>
      <c r="F2" s="48" t="str">
        <f>IF(G2=1,"1-0",IF(G2=3,"½-½",IF(G2=2,"0-1","")))</f>
        <v/>
      </c>
      <c r="G2" s="57"/>
    </row>
    <row r="3" spans="1:7" ht="12.75">
      <c r="A3" s="49" t="str">
        <f t="shared" si="0"/>
        <v/>
      </c>
      <c r="B3" s="36">
        <f t="shared" si="1"/>
        <v>2</v>
      </c>
      <c r="C3" s="49" t="str">
        <f ca="1">OFFSET('h-lot'!A$4,ROUNDDOWN((ROW()-2)/3,0)*6,0)</f>
        <v/>
      </c>
      <c r="D3" s="49" t="s">
        <v>43</v>
      </c>
      <c r="E3" s="36" t="str">
        <f ca="1">OFFSET('h-lot'!A$2,ROUNDDOWN((ROW()-2)/3,0)*6,0)</f>
        <v/>
      </c>
      <c r="F3" s="48" t="str">
        <f aca="true" t="shared" si="2" ref="F3:F66">IF(G3=1,"1-0",IF(G3=3,"½-½",IF(G3=2,"0-1","")))</f>
        <v/>
      </c>
      <c r="G3" s="57"/>
    </row>
    <row r="4" spans="1:7" ht="12.75">
      <c r="A4" s="58" t="str">
        <f t="shared" si="0"/>
        <v/>
      </c>
      <c r="B4" s="58">
        <f t="shared" si="1"/>
        <v>3</v>
      </c>
      <c r="C4" s="58" t="str">
        <f ca="1">OFFSET('h-lot'!A$5,ROUNDDOWN((ROW()-2)/3,0)*6,0)</f>
        <v/>
      </c>
      <c r="D4" s="58" t="s">
        <v>43</v>
      </c>
      <c r="E4" s="58" t="str">
        <f ca="1">OFFSET('h-lot'!A$1,ROUNDDOWN((ROW()-2)/3,0)*6,0)</f>
        <v/>
      </c>
      <c r="F4" s="48" t="str">
        <f t="shared" si="2"/>
        <v/>
      </c>
      <c r="G4" s="57"/>
    </row>
    <row r="5" spans="1:7" ht="12.75">
      <c r="A5" s="38">
        <f t="shared" si="0"/>
        <v>2</v>
      </c>
      <c r="B5" s="38">
        <f t="shared" si="1"/>
        <v>4</v>
      </c>
      <c r="C5" s="38" t="str">
        <f ca="1">OFFSET('h-lot'!A$3,ROUNDDOWN((ROW()-2)/3,0)*6,0)</f>
        <v/>
      </c>
      <c r="D5" s="38" t="s">
        <v>43</v>
      </c>
      <c r="E5" s="38" t="str">
        <f ca="1">OFFSET('h-lot'!A$6,ROUNDDOWN((ROW()-2)/3,0)*6,0)</f>
        <v/>
      </c>
      <c r="F5" s="48" t="str">
        <f t="shared" si="2"/>
        <v/>
      </c>
      <c r="G5" s="57"/>
    </row>
    <row r="6" spans="1:7" ht="12.75">
      <c r="A6" s="49" t="str">
        <f t="shared" si="0"/>
        <v/>
      </c>
      <c r="B6" s="36">
        <f t="shared" si="1"/>
        <v>5</v>
      </c>
      <c r="C6" s="49" t="str">
        <f ca="1">OFFSET('h-lot'!A$4,ROUNDDOWN((ROW()-2)/3,0)*6,0)</f>
        <v/>
      </c>
      <c r="D6" s="49" t="s">
        <v>43</v>
      </c>
      <c r="E6" s="36" t="str">
        <f ca="1">OFFSET('h-lot'!A$2,ROUNDDOWN((ROW()-2)/3,0)*6,0)</f>
        <v/>
      </c>
      <c r="F6" s="48" t="str">
        <f t="shared" si="2"/>
        <v/>
      </c>
      <c r="G6" s="57"/>
    </row>
    <row r="7" spans="1:7" ht="12.75">
      <c r="A7" s="58" t="str">
        <f t="shared" si="0"/>
        <v/>
      </c>
      <c r="B7" s="58">
        <f t="shared" si="1"/>
        <v>6</v>
      </c>
      <c r="C7" s="58" t="str">
        <f ca="1">OFFSET('h-lot'!A$5,ROUNDDOWN((ROW()-2)/3,0)*6,0)</f>
        <v/>
      </c>
      <c r="D7" s="58" t="s">
        <v>43</v>
      </c>
      <c r="E7" s="58" t="str">
        <f ca="1">OFFSET('h-lot'!A$1,ROUNDDOWN((ROW()-2)/3,0)*6,0)</f>
        <v/>
      </c>
      <c r="F7" s="48" t="str">
        <f t="shared" si="2"/>
        <v/>
      </c>
      <c r="G7" s="57"/>
    </row>
    <row r="8" spans="1:7" ht="12.75">
      <c r="A8" s="38">
        <f t="shared" si="0"/>
        <v>3</v>
      </c>
      <c r="B8" s="38">
        <f t="shared" si="1"/>
        <v>7</v>
      </c>
      <c r="C8" s="38" t="str">
        <f ca="1">OFFSET('h-lot'!A$3,ROUNDDOWN((ROW()-2)/3,0)*6,0)</f>
        <v/>
      </c>
      <c r="D8" s="38" t="s">
        <v>43</v>
      </c>
      <c r="E8" s="38" t="str">
        <f ca="1">OFFSET('h-lot'!A$6,ROUNDDOWN((ROW()-2)/3,0)*6,0)</f>
        <v/>
      </c>
      <c r="F8" s="48" t="str">
        <f t="shared" si="2"/>
        <v/>
      </c>
      <c r="G8" s="57"/>
    </row>
    <row r="9" spans="1:7" ht="12.75">
      <c r="A9" s="49" t="str">
        <f t="shared" si="0"/>
        <v/>
      </c>
      <c r="B9" s="36">
        <f t="shared" si="1"/>
        <v>8</v>
      </c>
      <c r="C9" s="49" t="str">
        <f ca="1">OFFSET('h-lot'!A$4,ROUNDDOWN((ROW()-2)/3,0)*6,0)</f>
        <v/>
      </c>
      <c r="D9" s="49" t="s">
        <v>43</v>
      </c>
      <c r="E9" s="36" t="str">
        <f ca="1">OFFSET('h-lot'!A$2,ROUNDDOWN((ROW()-2)/3,0)*6,0)</f>
        <v/>
      </c>
      <c r="F9" s="48" t="str">
        <f t="shared" si="2"/>
        <v/>
      </c>
      <c r="G9" s="57"/>
    </row>
    <row r="10" spans="1:7" ht="12.75">
      <c r="A10" s="58" t="str">
        <f t="shared" si="0"/>
        <v/>
      </c>
      <c r="B10" s="58">
        <f t="shared" si="1"/>
        <v>9</v>
      </c>
      <c r="C10" s="58" t="str">
        <f ca="1">OFFSET('h-lot'!A$5,ROUNDDOWN((ROW()-2)/3,0)*6,0)</f>
        <v/>
      </c>
      <c r="D10" s="58" t="s">
        <v>43</v>
      </c>
      <c r="E10" s="58" t="str">
        <f ca="1">OFFSET('h-lot'!A$1,ROUNDDOWN((ROW()-2)/3,0)*6,0)</f>
        <v/>
      </c>
      <c r="F10" s="48" t="str">
        <f t="shared" si="2"/>
        <v/>
      </c>
      <c r="G10" s="57"/>
    </row>
    <row r="11" spans="1:7" ht="12.75">
      <c r="A11" s="38">
        <f t="shared" si="0"/>
        <v>4</v>
      </c>
      <c r="B11" s="38">
        <f t="shared" si="1"/>
        <v>10</v>
      </c>
      <c r="C11" s="38" t="str">
        <f ca="1">OFFSET('h-lot'!A$3,ROUNDDOWN((ROW()-2)/3,0)*6,0)</f>
        <v/>
      </c>
      <c r="D11" s="38" t="s">
        <v>43</v>
      </c>
      <c r="E11" s="38" t="str">
        <f ca="1">OFFSET('h-lot'!A$6,ROUNDDOWN((ROW()-2)/3,0)*6,0)</f>
        <v/>
      </c>
      <c r="F11" s="48" t="str">
        <f t="shared" si="2"/>
        <v/>
      </c>
      <c r="G11" s="57"/>
    </row>
    <row r="12" spans="1:7" ht="12.75">
      <c r="A12" s="49" t="str">
        <f t="shared" si="0"/>
        <v/>
      </c>
      <c r="B12" s="36">
        <f t="shared" si="1"/>
        <v>11</v>
      </c>
      <c r="C12" s="49" t="str">
        <f ca="1">OFFSET('h-lot'!A$4,ROUNDDOWN((ROW()-2)/3,0)*6,0)</f>
        <v/>
      </c>
      <c r="D12" s="49" t="s">
        <v>43</v>
      </c>
      <c r="E12" s="36" t="str">
        <f ca="1">OFFSET('h-lot'!A$2,ROUNDDOWN((ROW()-2)/3,0)*6,0)</f>
        <v/>
      </c>
      <c r="F12" s="48" t="str">
        <f t="shared" si="2"/>
        <v/>
      </c>
      <c r="G12" s="57"/>
    </row>
    <row r="13" spans="1:7" ht="12.75">
      <c r="A13" s="58" t="str">
        <f t="shared" si="0"/>
        <v/>
      </c>
      <c r="B13" s="58">
        <f t="shared" si="1"/>
        <v>12</v>
      </c>
      <c r="C13" s="58" t="str">
        <f ca="1">OFFSET('h-lot'!A$5,ROUNDDOWN((ROW()-2)/3,0)*6,0)</f>
        <v/>
      </c>
      <c r="D13" s="58" t="s">
        <v>43</v>
      </c>
      <c r="E13" s="58" t="str">
        <f ca="1">OFFSET('h-lot'!A$1,ROUNDDOWN((ROW()-2)/3,0)*6,0)</f>
        <v/>
      </c>
      <c r="F13" s="48" t="str">
        <f t="shared" si="2"/>
        <v/>
      </c>
      <c r="G13" s="57"/>
    </row>
    <row r="14" spans="1:7" ht="12.75">
      <c r="A14" s="38">
        <f t="shared" si="0"/>
        <v>5</v>
      </c>
      <c r="B14" s="38">
        <f t="shared" si="1"/>
        <v>13</v>
      </c>
      <c r="C14" s="38" t="str">
        <f ca="1">OFFSET('h-lot'!A$3,ROUNDDOWN((ROW()-2)/3,0)*6,0)</f>
        <v/>
      </c>
      <c r="D14" s="38" t="s">
        <v>43</v>
      </c>
      <c r="E14" s="38" t="str">
        <f ca="1">OFFSET('h-lot'!A$6,ROUNDDOWN((ROW()-2)/3,0)*6,0)</f>
        <v/>
      </c>
      <c r="F14" s="48" t="str">
        <f t="shared" si="2"/>
        <v/>
      </c>
      <c r="G14" s="57"/>
    </row>
    <row r="15" spans="1:7" ht="12.75">
      <c r="A15" s="49" t="str">
        <f t="shared" si="0"/>
        <v/>
      </c>
      <c r="B15" s="36">
        <f t="shared" si="1"/>
        <v>14</v>
      </c>
      <c r="C15" s="49" t="str">
        <f ca="1">OFFSET('h-lot'!A$4,ROUNDDOWN((ROW()-2)/3,0)*6,0)</f>
        <v/>
      </c>
      <c r="D15" s="49" t="s">
        <v>43</v>
      </c>
      <c r="E15" s="36" t="str">
        <f ca="1">OFFSET('h-lot'!A$2,ROUNDDOWN((ROW()-2)/3,0)*6,0)</f>
        <v/>
      </c>
      <c r="F15" s="48" t="str">
        <f t="shared" si="2"/>
        <v/>
      </c>
      <c r="G15" s="57"/>
    </row>
    <row r="16" spans="1:7" ht="12.75">
      <c r="A16" s="58" t="str">
        <f t="shared" si="0"/>
        <v/>
      </c>
      <c r="B16" s="58">
        <f t="shared" si="1"/>
        <v>15</v>
      </c>
      <c r="C16" s="58" t="str">
        <f ca="1">OFFSET('h-lot'!A$5,ROUNDDOWN((ROW()-2)/3,0)*6,0)</f>
        <v/>
      </c>
      <c r="D16" s="58" t="s">
        <v>43</v>
      </c>
      <c r="E16" s="58" t="str">
        <f ca="1">OFFSET('h-lot'!A$1,ROUNDDOWN((ROW()-2)/3,0)*6,0)</f>
        <v/>
      </c>
      <c r="F16" s="48" t="str">
        <f t="shared" si="2"/>
        <v/>
      </c>
      <c r="G16" s="57"/>
    </row>
    <row r="17" spans="1:7" ht="12.75">
      <c r="A17" s="38">
        <f t="shared" si="0"/>
        <v>6</v>
      </c>
      <c r="B17" s="38">
        <f t="shared" si="1"/>
        <v>16</v>
      </c>
      <c r="C17" s="38" t="str">
        <f ca="1">OFFSET('h-lot'!A$3,ROUNDDOWN((ROW()-2)/3,0)*6,0)</f>
        <v/>
      </c>
      <c r="D17" s="38" t="s">
        <v>43</v>
      </c>
      <c r="E17" s="38" t="str">
        <f ca="1">OFFSET('h-lot'!A$6,ROUNDDOWN((ROW()-2)/3,0)*6,0)</f>
        <v/>
      </c>
      <c r="F17" s="48" t="str">
        <f t="shared" si="2"/>
        <v/>
      </c>
      <c r="G17" s="57"/>
    </row>
    <row r="18" spans="1:7" ht="12.75">
      <c r="A18" s="49" t="str">
        <f t="shared" si="0"/>
        <v/>
      </c>
      <c r="B18" s="36">
        <f t="shared" si="1"/>
        <v>17</v>
      </c>
      <c r="C18" s="49" t="str">
        <f ca="1">OFFSET('h-lot'!A$4,ROUNDDOWN((ROW()-2)/3,0)*6,0)</f>
        <v/>
      </c>
      <c r="D18" s="49" t="s">
        <v>43</v>
      </c>
      <c r="E18" s="36" t="str">
        <f ca="1">OFFSET('h-lot'!A$2,ROUNDDOWN((ROW()-2)/3,0)*6,0)</f>
        <v/>
      </c>
      <c r="F18" s="48" t="str">
        <f t="shared" si="2"/>
        <v/>
      </c>
      <c r="G18" s="57"/>
    </row>
    <row r="19" spans="1:7" ht="12.75">
      <c r="A19" s="58" t="str">
        <f t="shared" si="0"/>
        <v/>
      </c>
      <c r="B19" s="58">
        <f t="shared" si="1"/>
        <v>18</v>
      </c>
      <c r="C19" s="58" t="str">
        <f ca="1">OFFSET('h-lot'!A$5,ROUNDDOWN((ROW()-2)/3,0)*6,0)</f>
        <v/>
      </c>
      <c r="D19" s="58" t="s">
        <v>43</v>
      </c>
      <c r="E19" s="58" t="str">
        <f ca="1">OFFSET('h-lot'!A$1,ROUNDDOWN((ROW()-2)/3,0)*6,0)</f>
        <v/>
      </c>
      <c r="F19" s="48" t="str">
        <f t="shared" si="2"/>
        <v/>
      </c>
      <c r="G19" s="57"/>
    </row>
    <row r="20" spans="1:7" ht="12.75">
      <c r="A20" s="38">
        <f t="shared" si="0"/>
        <v>7</v>
      </c>
      <c r="B20" s="38">
        <f t="shared" si="1"/>
        <v>19</v>
      </c>
      <c r="C20" s="38" t="str">
        <f ca="1">OFFSET('h-lot'!A$3,ROUNDDOWN((ROW()-2)/3,0)*6,0)</f>
        <v/>
      </c>
      <c r="D20" s="38" t="s">
        <v>43</v>
      </c>
      <c r="E20" s="38" t="str">
        <f ca="1">OFFSET('h-lot'!A$6,ROUNDDOWN((ROW()-2)/3,0)*6,0)</f>
        <v/>
      </c>
      <c r="F20" s="48" t="str">
        <f t="shared" si="2"/>
        <v/>
      </c>
      <c r="G20" s="57"/>
    </row>
    <row r="21" spans="1:7" ht="12.75">
      <c r="A21" s="49" t="str">
        <f t="shared" si="0"/>
        <v/>
      </c>
      <c r="B21" s="36">
        <f t="shared" si="1"/>
        <v>20</v>
      </c>
      <c r="C21" s="49" t="str">
        <f ca="1">OFFSET('h-lot'!A$4,ROUNDDOWN((ROW()-2)/3,0)*6,0)</f>
        <v/>
      </c>
      <c r="D21" s="49" t="s">
        <v>43</v>
      </c>
      <c r="E21" s="36" t="str">
        <f ca="1">OFFSET('h-lot'!A$2,ROUNDDOWN((ROW()-2)/3,0)*6,0)</f>
        <v/>
      </c>
      <c r="F21" s="48" t="str">
        <f t="shared" si="2"/>
        <v/>
      </c>
      <c r="G21" s="57"/>
    </row>
    <row r="22" spans="1:7" ht="12.75">
      <c r="A22" s="58" t="str">
        <f t="shared" si="0"/>
        <v/>
      </c>
      <c r="B22" s="58">
        <f t="shared" si="1"/>
        <v>21</v>
      </c>
      <c r="C22" s="58" t="str">
        <f ca="1">OFFSET('h-lot'!A$5,ROUNDDOWN((ROW()-2)/3,0)*6,0)</f>
        <v/>
      </c>
      <c r="D22" s="58" t="s">
        <v>43</v>
      </c>
      <c r="E22" s="58" t="str">
        <f ca="1">OFFSET('h-lot'!A$1,ROUNDDOWN((ROW()-2)/3,0)*6,0)</f>
        <v/>
      </c>
      <c r="F22" s="48" t="str">
        <f t="shared" si="2"/>
        <v/>
      </c>
      <c r="G22" s="57"/>
    </row>
    <row r="23" spans="1:7" ht="12.75">
      <c r="A23" s="38">
        <f t="shared" si="0"/>
        <v>8</v>
      </c>
      <c r="B23" s="38">
        <f t="shared" si="1"/>
        <v>22</v>
      </c>
      <c r="C23" s="38" t="str">
        <f ca="1">OFFSET('h-lot'!A$3,ROUNDDOWN((ROW()-2)/3,0)*6,0)</f>
        <v/>
      </c>
      <c r="D23" s="38" t="s">
        <v>43</v>
      </c>
      <c r="E23" s="38" t="str">
        <f ca="1">OFFSET('h-lot'!A$6,ROUNDDOWN((ROW()-2)/3,0)*6,0)</f>
        <v/>
      </c>
      <c r="F23" s="48" t="str">
        <f t="shared" si="2"/>
        <v/>
      </c>
      <c r="G23" s="57"/>
    </row>
    <row r="24" spans="1:7" ht="12.75">
      <c r="A24" s="49" t="str">
        <f t="shared" si="0"/>
        <v/>
      </c>
      <c r="B24" s="36">
        <f t="shared" si="1"/>
        <v>23</v>
      </c>
      <c r="C24" s="49" t="str">
        <f ca="1">OFFSET('h-lot'!A$4,ROUNDDOWN((ROW()-2)/3,0)*6,0)</f>
        <v/>
      </c>
      <c r="D24" s="49" t="s">
        <v>43</v>
      </c>
      <c r="E24" s="36" t="str">
        <f ca="1">OFFSET('h-lot'!A$2,ROUNDDOWN((ROW()-2)/3,0)*6,0)</f>
        <v/>
      </c>
      <c r="F24" s="48" t="str">
        <f t="shared" si="2"/>
        <v/>
      </c>
      <c r="G24" s="57"/>
    </row>
    <row r="25" spans="1:7" ht="12.75">
      <c r="A25" s="58" t="str">
        <f t="shared" si="0"/>
        <v/>
      </c>
      <c r="B25" s="58">
        <f t="shared" si="1"/>
        <v>24</v>
      </c>
      <c r="C25" s="58" t="str">
        <f ca="1">OFFSET('h-lot'!A$5,ROUNDDOWN((ROW()-2)/3,0)*6,0)</f>
        <v/>
      </c>
      <c r="D25" s="58" t="s">
        <v>43</v>
      </c>
      <c r="E25" s="58" t="str">
        <f ca="1">OFFSET('h-lot'!A$1,ROUNDDOWN((ROW()-2)/3,0)*6,0)</f>
        <v/>
      </c>
      <c r="F25" s="48" t="str">
        <f t="shared" si="2"/>
        <v/>
      </c>
      <c r="G25" s="57"/>
    </row>
    <row r="26" spans="1:7" ht="12.75">
      <c r="A26" s="38">
        <f t="shared" si="0"/>
        <v>9</v>
      </c>
      <c r="B26" s="38">
        <f t="shared" si="1"/>
        <v>25</v>
      </c>
      <c r="C26" s="38" t="str">
        <f ca="1">OFFSET('h-lot'!A$3,ROUNDDOWN((ROW()-2)/3,0)*6,0)</f>
        <v/>
      </c>
      <c r="D26" s="38" t="s">
        <v>43</v>
      </c>
      <c r="E26" s="38" t="str">
        <f ca="1">OFFSET('h-lot'!A$6,ROUNDDOWN((ROW()-2)/3,0)*6,0)</f>
        <v/>
      </c>
      <c r="F26" s="48" t="str">
        <f t="shared" si="2"/>
        <v/>
      </c>
      <c r="G26" s="57"/>
    </row>
    <row r="27" spans="1:7" ht="12.75">
      <c r="A27" s="49" t="str">
        <f t="shared" si="0"/>
        <v/>
      </c>
      <c r="B27" s="36">
        <f t="shared" si="1"/>
        <v>26</v>
      </c>
      <c r="C27" s="49" t="str">
        <f ca="1">OFFSET('h-lot'!A$4,ROUNDDOWN((ROW()-2)/3,0)*6,0)</f>
        <v/>
      </c>
      <c r="D27" s="49" t="s">
        <v>43</v>
      </c>
      <c r="E27" s="36" t="str">
        <f ca="1">OFFSET('h-lot'!A$2,ROUNDDOWN((ROW()-2)/3,0)*6,0)</f>
        <v/>
      </c>
      <c r="F27" s="48" t="str">
        <f t="shared" si="2"/>
        <v/>
      </c>
      <c r="G27" s="57"/>
    </row>
    <row r="28" spans="1:7" ht="12.75">
      <c r="A28" s="58" t="str">
        <f t="shared" si="0"/>
        <v/>
      </c>
      <c r="B28" s="58">
        <f t="shared" si="1"/>
        <v>27</v>
      </c>
      <c r="C28" s="58" t="str">
        <f ca="1">OFFSET('h-lot'!A$5,ROUNDDOWN((ROW()-2)/3,0)*6,0)</f>
        <v/>
      </c>
      <c r="D28" s="58" t="s">
        <v>43</v>
      </c>
      <c r="E28" s="58" t="str">
        <f ca="1">OFFSET('h-lot'!A$1,ROUNDDOWN((ROW()-2)/3,0)*6,0)</f>
        <v/>
      </c>
      <c r="F28" s="48" t="str">
        <f t="shared" si="2"/>
        <v/>
      </c>
      <c r="G28" s="57"/>
    </row>
    <row r="29" spans="1:7" ht="12.75">
      <c r="A29" s="38">
        <f t="shared" si="0"/>
        <v>10</v>
      </c>
      <c r="B29" s="38">
        <f t="shared" si="1"/>
        <v>28</v>
      </c>
      <c r="C29" s="38" t="str">
        <f ca="1">OFFSET('h-lot'!A$3,ROUNDDOWN((ROW()-2)/3,0)*6,0)</f>
        <v/>
      </c>
      <c r="D29" s="38" t="s">
        <v>43</v>
      </c>
      <c r="E29" s="38" t="str">
        <f ca="1">OFFSET('h-lot'!A$6,ROUNDDOWN((ROW()-2)/3,0)*6,0)</f>
        <v/>
      </c>
      <c r="F29" s="48" t="str">
        <f t="shared" si="2"/>
        <v/>
      </c>
      <c r="G29" s="57"/>
    </row>
    <row r="30" spans="1:7" ht="12.75">
      <c r="A30" s="49" t="str">
        <f t="shared" si="0"/>
        <v/>
      </c>
      <c r="B30" s="36">
        <f t="shared" si="1"/>
        <v>29</v>
      </c>
      <c r="C30" s="49" t="str">
        <f ca="1">OFFSET('h-lot'!A$4,ROUNDDOWN((ROW()-2)/3,0)*6,0)</f>
        <v/>
      </c>
      <c r="D30" s="49" t="s">
        <v>43</v>
      </c>
      <c r="E30" s="36" t="str">
        <f ca="1">OFFSET('h-lot'!A$2,ROUNDDOWN((ROW()-2)/3,0)*6,0)</f>
        <v/>
      </c>
      <c r="F30" s="48" t="str">
        <f t="shared" si="2"/>
        <v/>
      </c>
      <c r="G30" s="57"/>
    </row>
    <row r="31" spans="1:7" ht="12.75">
      <c r="A31" s="58" t="str">
        <f t="shared" si="0"/>
        <v/>
      </c>
      <c r="B31" s="58">
        <f t="shared" si="1"/>
        <v>30</v>
      </c>
      <c r="C31" s="58" t="str">
        <f ca="1">OFFSET('h-lot'!A$5,ROUNDDOWN((ROW()-2)/3,0)*6,0)</f>
        <v/>
      </c>
      <c r="D31" s="58" t="s">
        <v>43</v>
      </c>
      <c r="E31" s="58" t="str">
        <f ca="1">OFFSET('h-lot'!A$1,ROUNDDOWN((ROW()-2)/3,0)*6,0)</f>
        <v/>
      </c>
      <c r="F31" s="48" t="str">
        <f t="shared" si="2"/>
        <v/>
      </c>
      <c r="G31" s="57"/>
    </row>
    <row r="32" spans="1:7" ht="12.75">
      <c r="A32" s="38">
        <f t="shared" si="0"/>
        <v>11</v>
      </c>
      <c r="B32" s="38">
        <f t="shared" si="1"/>
        <v>31</v>
      </c>
      <c r="C32" s="38" t="str">
        <f ca="1">OFFSET('h-lot'!A$3,ROUNDDOWN((ROW()-2)/3,0)*6,0)</f>
        <v/>
      </c>
      <c r="D32" s="38" t="s">
        <v>43</v>
      </c>
      <c r="E32" s="38" t="str">
        <f ca="1">OFFSET('h-lot'!A$6,ROUNDDOWN((ROW()-2)/3,0)*6,0)</f>
        <v/>
      </c>
      <c r="F32" s="48" t="str">
        <f t="shared" si="2"/>
        <v/>
      </c>
      <c r="G32" s="57"/>
    </row>
    <row r="33" spans="1:7" ht="12.75">
      <c r="A33" s="49" t="str">
        <f t="shared" si="0"/>
        <v/>
      </c>
      <c r="B33" s="36">
        <f t="shared" si="1"/>
        <v>32</v>
      </c>
      <c r="C33" s="49" t="str">
        <f ca="1">OFFSET('h-lot'!A$4,ROUNDDOWN((ROW()-2)/3,0)*6,0)</f>
        <v/>
      </c>
      <c r="D33" s="49" t="s">
        <v>43</v>
      </c>
      <c r="E33" s="36" t="str">
        <f ca="1">OFFSET('h-lot'!A$2,ROUNDDOWN((ROW()-2)/3,0)*6,0)</f>
        <v/>
      </c>
      <c r="F33" s="48" t="str">
        <f t="shared" si="2"/>
        <v/>
      </c>
      <c r="G33" s="57"/>
    </row>
    <row r="34" spans="1:7" ht="12.75">
      <c r="A34" s="58" t="str">
        <f aca="true" t="shared" si="3" ref="A34:A65">IF(LEN((ROW()+1)/3)&gt;4,"",(ROW()+1)/3)</f>
        <v/>
      </c>
      <c r="B34" s="58">
        <f t="shared" si="1"/>
        <v>33</v>
      </c>
      <c r="C34" s="58" t="str">
        <f ca="1">OFFSET('h-lot'!A$5,ROUNDDOWN((ROW()-2)/3,0)*6,0)</f>
        <v/>
      </c>
      <c r="D34" s="58" t="s">
        <v>43</v>
      </c>
      <c r="E34" s="58" t="str">
        <f ca="1">OFFSET('h-lot'!A$1,ROUNDDOWN((ROW()-2)/3,0)*6,0)</f>
        <v/>
      </c>
      <c r="F34" s="48" t="str">
        <f t="shared" si="2"/>
        <v/>
      </c>
      <c r="G34" s="57"/>
    </row>
    <row r="35" spans="1:7" ht="12.75">
      <c r="A35" s="38">
        <f t="shared" si="3"/>
        <v>12</v>
      </c>
      <c r="B35" s="38">
        <f t="shared" si="1"/>
        <v>34</v>
      </c>
      <c r="C35" s="38" t="str">
        <f ca="1">OFFSET('h-lot'!A$3,ROUNDDOWN((ROW()-2)/3,0)*6,0)</f>
        <v/>
      </c>
      <c r="D35" s="38" t="s">
        <v>43</v>
      </c>
      <c r="E35" s="38" t="str">
        <f ca="1">OFFSET('h-lot'!A$6,ROUNDDOWN((ROW()-2)/3,0)*6,0)</f>
        <v/>
      </c>
      <c r="F35" s="48" t="str">
        <f t="shared" si="2"/>
        <v/>
      </c>
      <c r="G35" s="57"/>
    </row>
    <row r="36" spans="1:7" ht="12.75">
      <c r="A36" s="49" t="str">
        <f t="shared" si="3"/>
        <v/>
      </c>
      <c r="B36" s="36">
        <f t="shared" si="1"/>
        <v>35</v>
      </c>
      <c r="C36" s="49" t="str">
        <f ca="1">OFFSET('h-lot'!A$4,ROUNDDOWN((ROW()-2)/3,0)*6,0)</f>
        <v/>
      </c>
      <c r="D36" s="49" t="s">
        <v>43</v>
      </c>
      <c r="E36" s="36" t="str">
        <f ca="1">OFFSET('h-lot'!A$2,ROUNDDOWN((ROW()-2)/3,0)*6,0)</f>
        <v/>
      </c>
      <c r="F36" s="48" t="str">
        <f t="shared" si="2"/>
        <v/>
      </c>
      <c r="G36" s="57"/>
    </row>
    <row r="37" spans="1:7" ht="12.75">
      <c r="A37" s="58" t="str">
        <f t="shared" si="3"/>
        <v/>
      </c>
      <c r="B37" s="58">
        <f t="shared" si="1"/>
        <v>36</v>
      </c>
      <c r="C37" s="58" t="str">
        <f ca="1">OFFSET('h-lot'!A$5,ROUNDDOWN((ROW()-2)/3,0)*6,0)</f>
        <v/>
      </c>
      <c r="D37" s="58" t="s">
        <v>43</v>
      </c>
      <c r="E37" s="58" t="str">
        <f ca="1">OFFSET('h-lot'!A$1,ROUNDDOWN((ROW()-2)/3,0)*6,0)</f>
        <v/>
      </c>
      <c r="F37" s="48" t="str">
        <f t="shared" si="2"/>
        <v/>
      </c>
      <c r="G37" s="57"/>
    </row>
    <row r="38" spans="1:7" ht="12.75">
      <c r="A38" s="38">
        <f t="shared" si="3"/>
        <v>13</v>
      </c>
      <c r="B38" s="38">
        <f t="shared" si="1"/>
        <v>37</v>
      </c>
      <c r="C38" s="38" t="str">
        <f ca="1">OFFSET('h-lot'!A$3,ROUNDDOWN((ROW()-2)/3,0)*6,0)</f>
        <v/>
      </c>
      <c r="D38" s="38" t="s">
        <v>43</v>
      </c>
      <c r="E38" s="38" t="str">
        <f ca="1">OFFSET('h-lot'!A$6,ROUNDDOWN((ROW()-2)/3,0)*6,0)</f>
        <v/>
      </c>
      <c r="F38" s="48" t="str">
        <f t="shared" si="2"/>
        <v/>
      </c>
      <c r="G38" s="57"/>
    </row>
    <row r="39" spans="1:7" ht="12.75">
      <c r="A39" s="49" t="str">
        <f t="shared" si="3"/>
        <v/>
      </c>
      <c r="B39" s="36">
        <f t="shared" si="1"/>
        <v>38</v>
      </c>
      <c r="C39" s="49" t="str">
        <f ca="1">OFFSET('h-lot'!A$4,ROUNDDOWN((ROW()-2)/3,0)*6,0)</f>
        <v/>
      </c>
      <c r="D39" s="49" t="s">
        <v>43</v>
      </c>
      <c r="E39" s="36" t="str">
        <f ca="1">OFFSET('h-lot'!A$2,ROUNDDOWN((ROW()-2)/3,0)*6,0)</f>
        <v/>
      </c>
      <c r="F39" s="48" t="str">
        <f t="shared" si="2"/>
        <v/>
      </c>
      <c r="G39" s="57"/>
    </row>
    <row r="40" spans="1:7" ht="12.75">
      <c r="A40" s="58" t="str">
        <f t="shared" si="3"/>
        <v/>
      </c>
      <c r="B40" s="58">
        <f t="shared" si="1"/>
        <v>39</v>
      </c>
      <c r="C40" s="58" t="str">
        <f ca="1">OFFSET('h-lot'!A$5,ROUNDDOWN((ROW()-2)/3,0)*6,0)</f>
        <v/>
      </c>
      <c r="D40" s="58" t="s">
        <v>43</v>
      </c>
      <c r="E40" s="58" t="str">
        <f ca="1">OFFSET('h-lot'!A$1,ROUNDDOWN((ROW()-2)/3,0)*6,0)</f>
        <v/>
      </c>
      <c r="F40" s="48" t="str">
        <f t="shared" si="2"/>
        <v/>
      </c>
      <c r="G40" s="57"/>
    </row>
    <row r="41" spans="1:7" ht="12.75">
      <c r="A41" s="38">
        <f t="shared" si="3"/>
        <v>14</v>
      </c>
      <c r="B41" s="38">
        <f t="shared" si="1"/>
        <v>40</v>
      </c>
      <c r="C41" s="38" t="str">
        <f ca="1">OFFSET('h-lot'!A$3,ROUNDDOWN((ROW()-2)/3,0)*6,0)</f>
        <v/>
      </c>
      <c r="D41" s="38" t="s">
        <v>43</v>
      </c>
      <c r="E41" s="38" t="str">
        <f ca="1">OFFSET('h-lot'!A$6,ROUNDDOWN((ROW()-2)/3,0)*6,0)</f>
        <v/>
      </c>
      <c r="F41" s="48" t="str">
        <f t="shared" si="2"/>
        <v/>
      </c>
      <c r="G41" s="57"/>
    </row>
    <row r="42" spans="1:7" ht="12.75">
      <c r="A42" s="49" t="str">
        <f t="shared" si="3"/>
        <v/>
      </c>
      <c r="B42" s="36">
        <f t="shared" si="1"/>
        <v>41</v>
      </c>
      <c r="C42" s="49" t="str">
        <f ca="1">OFFSET('h-lot'!A$4,ROUNDDOWN((ROW()-2)/3,0)*6,0)</f>
        <v/>
      </c>
      <c r="D42" s="49" t="s">
        <v>43</v>
      </c>
      <c r="E42" s="36" t="str">
        <f ca="1">OFFSET('h-lot'!A$2,ROUNDDOWN((ROW()-2)/3,0)*6,0)</f>
        <v/>
      </c>
      <c r="F42" s="48" t="str">
        <f t="shared" si="2"/>
        <v/>
      </c>
      <c r="G42" s="57"/>
    </row>
    <row r="43" spans="1:7" ht="12.75">
      <c r="A43" s="58" t="str">
        <f t="shared" si="3"/>
        <v/>
      </c>
      <c r="B43" s="58">
        <f t="shared" si="1"/>
        <v>42</v>
      </c>
      <c r="C43" s="58" t="str">
        <f ca="1">OFFSET('h-lot'!A$5,ROUNDDOWN((ROW()-2)/3,0)*6,0)</f>
        <v/>
      </c>
      <c r="D43" s="58" t="s">
        <v>43</v>
      </c>
      <c r="E43" s="58" t="str">
        <f ca="1">OFFSET('h-lot'!A$1,ROUNDDOWN((ROW()-2)/3,0)*6,0)</f>
        <v/>
      </c>
      <c r="F43" s="48" t="str">
        <f t="shared" si="2"/>
        <v/>
      </c>
      <c r="G43" s="57"/>
    </row>
    <row r="44" spans="1:7" ht="12.75">
      <c r="A44" s="38">
        <f t="shared" si="3"/>
        <v>15</v>
      </c>
      <c r="B44" s="38">
        <f t="shared" si="1"/>
        <v>43</v>
      </c>
      <c r="C44" s="38" t="str">
        <f ca="1">OFFSET('h-lot'!A$3,ROUNDDOWN((ROW()-2)/3,0)*6,0)</f>
        <v/>
      </c>
      <c r="D44" s="38" t="s">
        <v>43</v>
      </c>
      <c r="E44" s="38" t="str">
        <f ca="1">OFFSET('h-lot'!A$6,ROUNDDOWN((ROW()-2)/3,0)*6,0)</f>
        <v/>
      </c>
      <c r="F44" s="48" t="str">
        <f t="shared" si="2"/>
        <v/>
      </c>
      <c r="G44" s="57"/>
    </row>
    <row r="45" spans="1:7" ht="12.75">
      <c r="A45" s="49" t="str">
        <f t="shared" si="3"/>
        <v/>
      </c>
      <c r="B45" s="36">
        <f t="shared" si="1"/>
        <v>44</v>
      </c>
      <c r="C45" s="49" t="str">
        <f ca="1">OFFSET('h-lot'!A$4,ROUNDDOWN((ROW()-2)/3,0)*6,0)</f>
        <v/>
      </c>
      <c r="D45" s="49" t="s">
        <v>43</v>
      </c>
      <c r="E45" s="36" t="str">
        <f ca="1">OFFSET('h-lot'!A$2,ROUNDDOWN((ROW()-2)/3,0)*6,0)</f>
        <v/>
      </c>
      <c r="F45" s="48" t="str">
        <f t="shared" si="2"/>
        <v/>
      </c>
      <c r="G45" s="57"/>
    </row>
    <row r="46" spans="1:7" ht="12.75">
      <c r="A46" s="58" t="str">
        <f t="shared" si="3"/>
        <v/>
      </c>
      <c r="B46" s="58">
        <f t="shared" si="1"/>
        <v>45</v>
      </c>
      <c r="C46" s="58" t="str">
        <f ca="1">OFFSET('h-lot'!A$5,ROUNDDOWN((ROW()-2)/3,0)*6,0)</f>
        <v/>
      </c>
      <c r="D46" s="58" t="s">
        <v>43</v>
      </c>
      <c r="E46" s="58" t="str">
        <f ca="1">OFFSET('h-lot'!A$1,ROUNDDOWN((ROW()-2)/3,0)*6,0)</f>
        <v/>
      </c>
      <c r="F46" s="48" t="str">
        <f t="shared" si="2"/>
        <v/>
      </c>
      <c r="G46" s="57"/>
    </row>
    <row r="47" spans="1:7" ht="12.75">
      <c r="A47" s="38">
        <f t="shared" si="3"/>
        <v>16</v>
      </c>
      <c r="B47" s="38">
        <f t="shared" si="1"/>
        <v>46</v>
      </c>
      <c r="C47" s="38" t="str">
        <f ca="1">OFFSET('h-lot'!A$3,ROUNDDOWN((ROW()-2)/3,0)*6,0)</f>
        <v/>
      </c>
      <c r="D47" s="38" t="s">
        <v>43</v>
      </c>
      <c r="E47" s="38" t="str">
        <f ca="1">OFFSET('h-lot'!A$6,ROUNDDOWN((ROW()-2)/3,0)*6,0)</f>
        <v/>
      </c>
      <c r="F47" s="48" t="str">
        <f t="shared" si="2"/>
        <v/>
      </c>
      <c r="G47" s="57"/>
    </row>
    <row r="48" spans="1:7" ht="12.75">
      <c r="A48" s="49" t="str">
        <f t="shared" si="3"/>
        <v/>
      </c>
      <c r="B48" s="36">
        <f t="shared" si="1"/>
        <v>47</v>
      </c>
      <c r="C48" s="49" t="str">
        <f ca="1">OFFSET('h-lot'!A$4,ROUNDDOWN((ROW()-2)/3,0)*6,0)</f>
        <v/>
      </c>
      <c r="D48" s="49" t="s">
        <v>43</v>
      </c>
      <c r="E48" s="36" t="str">
        <f ca="1">OFFSET('h-lot'!A$2,ROUNDDOWN((ROW()-2)/3,0)*6,0)</f>
        <v/>
      </c>
      <c r="F48" s="48" t="str">
        <f t="shared" si="2"/>
        <v/>
      </c>
      <c r="G48" s="57"/>
    </row>
    <row r="49" spans="1:7" ht="12.75">
      <c r="A49" s="58" t="str">
        <f t="shared" si="3"/>
        <v/>
      </c>
      <c r="B49" s="58">
        <f t="shared" si="1"/>
        <v>48</v>
      </c>
      <c r="C49" s="58" t="str">
        <f ca="1">OFFSET('h-lot'!A$5,ROUNDDOWN((ROW()-2)/3,0)*6,0)</f>
        <v/>
      </c>
      <c r="D49" s="58" t="s">
        <v>43</v>
      </c>
      <c r="E49" s="58" t="str">
        <f ca="1">OFFSET('h-lot'!A$1,ROUNDDOWN((ROW()-2)/3,0)*6,0)</f>
        <v/>
      </c>
      <c r="F49" s="48" t="str">
        <f t="shared" si="2"/>
        <v/>
      </c>
      <c r="G49" s="57"/>
    </row>
    <row r="50" spans="1:7" ht="12.75">
      <c r="A50" s="38">
        <f t="shared" si="3"/>
        <v>17</v>
      </c>
      <c r="B50" s="38">
        <f t="shared" si="1"/>
        <v>49</v>
      </c>
      <c r="C50" s="38" t="str">
        <f ca="1">OFFSET('h-lot'!A$3,ROUNDDOWN((ROW()-2)/3,0)*6,0)</f>
        <v/>
      </c>
      <c r="D50" s="38" t="s">
        <v>43</v>
      </c>
      <c r="E50" s="38" t="str">
        <f ca="1">OFFSET('h-lot'!A$6,ROUNDDOWN((ROW()-2)/3,0)*6,0)</f>
        <v/>
      </c>
      <c r="F50" s="48" t="str">
        <f t="shared" si="2"/>
        <v/>
      </c>
      <c r="G50" s="57"/>
    </row>
    <row r="51" spans="1:7" ht="12.75">
      <c r="A51" s="49" t="str">
        <f t="shared" si="3"/>
        <v/>
      </c>
      <c r="B51" s="36">
        <f t="shared" si="1"/>
        <v>50</v>
      </c>
      <c r="C51" s="49" t="str">
        <f ca="1">OFFSET('h-lot'!A$4,ROUNDDOWN((ROW()-2)/3,0)*6,0)</f>
        <v/>
      </c>
      <c r="D51" s="49" t="s">
        <v>43</v>
      </c>
      <c r="E51" s="36" t="str">
        <f ca="1">OFFSET('h-lot'!A$2,ROUNDDOWN((ROW()-2)/3,0)*6,0)</f>
        <v/>
      </c>
      <c r="F51" s="48" t="str">
        <f t="shared" si="2"/>
        <v/>
      </c>
      <c r="G51" s="57"/>
    </row>
    <row r="52" spans="1:7" ht="12.75">
      <c r="A52" s="58" t="str">
        <f t="shared" si="3"/>
        <v/>
      </c>
      <c r="B52" s="58">
        <f t="shared" si="1"/>
        <v>51</v>
      </c>
      <c r="C52" s="58" t="str">
        <f ca="1">OFFSET('h-lot'!A$5,ROUNDDOWN((ROW()-2)/3,0)*6,0)</f>
        <v/>
      </c>
      <c r="D52" s="58" t="s">
        <v>43</v>
      </c>
      <c r="E52" s="58" t="str">
        <f ca="1">OFFSET('h-lot'!A$1,ROUNDDOWN((ROW()-2)/3,0)*6,0)</f>
        <v/>
      </c>
      <c r="F52" s="48" t="str">
        <f t="shared" si="2"/>
        <v/>
      </c>
      <c r="G52" s="57"/>
    </row>
    <row r="53" spans="1:7" ht="12.75">
      <c r="A53" s="38">
        <f t="shared" si="3"/>
        <v>18</v>
      </c>
      <c r="B53" s="38">
        <f t="shared" si="1"/>
        <v>52</v>
      </c>
      <c r="C53" s="38" t="str">
        <f ca="1">OFFSET('h-lot'!A$3,ROUNDDOWN((ROW()-2)/3,0)*6,0)</f>
        <v/>
      </c>
      <c r="D53" s="38" t="s">
        <v>43</v>
      </c>
      <c r="E53" s="38" t="str">
        <f ca="1">OFFSET('h-lot'!A$6,ROUNDDOWN((ROW()-2)/3,0)*6,0)</f>
        <v/>
      </c>
      <c r="F53" s="48" t="str">
        <f t="shared" si="2"/>
        <v/>
      </c>
      <c r="G53" s="57"/>
    </row>
    <row r="54" spans="1:7" ht="12.75">
      <c r="A54" s="49" t="str">
        <f t="shared" si="3"/>
        <v/>
      </c>
      <c r="B54" s="36">
        <f t="shared" si="1"/>
        <v>53</v>
      </c>
      <c r="C54" s="49" t="str">
        <f ca="1">OFFSET('h-lot'!A$4,ROUNDDOWN((ROW()-2)/3,0)*6,0)</f>
        <v/>
      </c>
      <c r="D54" s="49" t="s">
        <v>43</v>
      </c>
      <c r="E54" s="36" t="str">
        <f ca="1">OFFSET('h-lot'!A$2,ROUNDDOWN((ROW()-2)/3,0)*6,0)</f>
        <v/>
      </c>
      <c r="F54" s="48" t="str">
        <f t="shared" si="2"/>
        <v/>
      </c>
      <c r="G54" s="57"/>
    </row>
    <row r="55" spans="1:7" ht="12.75">
      <c r="A55" s="58" t="str">
        <f t="shared" si="3"/>
        <v/>
      </c>
      <c r="B55" s="58">
        <f t="shared" si="1"/>
        <v>54</v>
      </c>
      <c r="C55" s="58" t="str">
        <f ca="1">OFFSET('h-lot'!A$5,ROUNDDOWN((ROW()-2)/3,0)*6,0)</f>
        <v/>
      </c>
      <c r="D55" s="58" t="s">
        <v>43</v>
      </c>
      <c r="E55" s="58" t="str">
        <f ca="1">OFFSET('h-lot'!A$1,ROUNDDOWN((ROW()-2)/3,0)*6,0)</f>
        <v/>
      </c>
      <c r="F55" s="48" t="str">
        <f t="shared" si="2"/>
        <v/>
      </c>
      <c r="G55" s="57"/>
    </row>
    <row r="56" spans="1:7" ht="12.75">
      <c r="A56" s="38">
        <f t="shared" si="3"/>
        <v>19</v>
      </c>
      <c r="B56" s="38">
        <f t="shared" si="1"/>
        <v>55</v>
      </c>
      <c r="C56" s="38" t="str">
        <f ca="1">OFFSET('h-lot'!A$3,ROUNDDOWN((ROW()-2)/3,0)*6,0)</f>
        <v/>
      </c>
      <c r="D56" s="38" t="s">
        <v>43</v>
      </c>
      <c r="E56" s="38" t="str">
        <f ca="1">OFFSET('h-lot'!A$6,ROUNDDOWN((ROW()-2)/3,0)*6,0)</f>
        <v/>
      </c>
      <c r="F56" s="48" t="str">
        <f t="shared" si="2"/>
        <v/>
      </c>
      <c r="G56" s="57"/>
    </row>
    <row r="57" spans="1:7" ht="12.75">
      <c r="A57" s="49" t="str">
        <f t="shared" si="3"/>
        <v/>
      </c>
      <c r="B57" s="36">
        <f t="shared" si="1"/>
        <v>56</v>
      </c>
      <c r="C57" s="49" t="str">
        <f ca="1">OFFSET('h-lot'!A$4,ROUNDDOWN((ROW()-2)/3,0)*6,0)</f>
        <v/>
      </c>
      <c r="D57" s="49" t="s">
        <v>43</v>
      </c>
      <c r="E57" s="36" t="str">
        <f ca="1">OFFSET('h-lot'!A$2,ROUNDDOWN((ROW()-2)/3,0)*6,0)</f>
        <v/>
      </c>
      <c r="F57" s="48" t="str">
        <f t="shared" si="2"/>
        <v/>
      </c>
      <c r="G57" s="57"/>
    </row>
    <row r="58" spans="1:7" ht="12.75">
      <c r="A58" s="58" t="str">
        <f t="shared" si="3"/>
        <v/>
      </c>
      <c r="B58" s="58">
        <f t="shared" si="1"/>
        <v>57</v>
      </c>
      <c r="C58" s="58" t="str">
        <f ca="1">OFFSET('h-lot'!A$5,ROUNDDOWN((ROW()-2)/3,0)*6,0)</f>
        <v/>
      </c>
      <c r="D58" s="58" t="s">
        <v>43</v>
      </c>
      <c r="E58" s="58" t="str">
        <f ca="1">OFFSET('h-lot'!A$1,ROUNDDOWN((ROW()-2)/3,0)*6,0)</f>
        <v/>
      </c>
      <c r="F58" s="48" t="str">
        <f t="shared" si="2"/>
        <v/>
      </c>
      <c r="G58" s="57"/>
    </row>
    <row r="59" spans="1:7" ht="12.75">
      <c r="A59" s="38">
        <f t="shared" si="3"/>
        <v>20</v>
      </c>
      <c r="B59" s="38">
        <f t="shared" si="1"/>
        <v>58</v>
      </c>
      <c r="C59" s="38" t="str">
        <f ca="1">OFFSET('h-lot'!A$3,ROUNDDOWN((ROW()-2)/3,0)*6,0)</f>
        <v/>
      </c>
      <c r="D59" s="38" t="s">
        <v>43</v>
      </c>
      <c r="E59" s="38" t="str">
        <f ca="1">OFFSET('h-lot'!A$6,ROUNDDOWN((ROW()-2)/3,0)*6,0)</f>
        <v/>
      </c>
      <c r="F59" s="48" t="str">
        <f t="shared" si="2"/>
        <v/>
      </c>
      <c r="G59" s="57"/>
    </row>
    <row r="60" spans="1:7" ht="12.75">
      <c r="A60" s="49" t="str">
        <f t="shared" si="3"/>
        <v/>
      </c>
      <c r="B60" s="36">
        <f t="shared" si="1"/>
        <v>59</v>
      </c>
      <c r="C60" s="49" t="str">
        <f ca="1">OFFSET('h-lot'!A$4,ROUNDDOWN((ROW()-2)/3,0)*6,0)</f>
        <v/>
      </c>
      <c r="D60" s="49" t="s">
        <v>43</v>
      </c>
      <c r="E60" s="36" t="str">
        <f ca="1">OFFSET('h-lot'!A$2,ROUNDDOWN((ROW()-2)/3,0)*6,0)</f>
        <v/>
      </c>
      <c r="F60" s="48" t="str">
        <f t="shared" si="2"/>
        <v/>
      </c>
      <c r="G60" s="57"/>
    </row>
    <row r="61" spans="1:7" ht="12.75">
      <c r="A61" s="58" t="str">
        <f t="shared" si="3"/>
        <v/>
      </c>
      <c r="B61" s="58">
        <f t="shared" si="1"/>
        <v>60</v>
      </c>
      <c r="C61" s="58" t="str">
        <f ca="1">OFFSET('h-lot'!A$5,ROUNDDOWN((ROW()-2)/3,0)*6,0)</f>
        <v/>
      </c>
      <c r="D61" s="58" t="s">
        <v>43</v>
      </c>
      <c r="E61" s="58" t="str">
        <f ca="1">OFFSET('h-lot'!A$1,ROUNDDOWN((ROW()-2)/3,0)*6,0)</f>
        <v/>
      </c>
      <c r="F61" s="48" t="str">
        <f t="shared" si="2"/>
        <v/>
      </c>
      <c r="G61" s="57"/>
    </row>
    <row r="62" spans="1:7" ht="12.75">
      <c r="A62" s="38">
        <f t="shared" si="3"/>
        <v>21</v>
      </c>
      <c r="B62" s="38">
        <f t="shared" si="1"/>
        <v>61</v>
      </c>
      <c r="C62" s="38" t="str">
        <f ca="1">OFFSET('h-lot'!A$3,ROUNDDOWN((ROW()-2)/3,0)*6,0)</f>
        <v/>
      </c>
      <c r="D62" s="38" t="s">
        <v>43</v>
      </c>
      <c r="E62" s="38" t="str">
        <f ca="1">OFFSET('h-lot'!A$6,ROUNDDOWN((ROW()-2)/3,0)*6,0)</f>
        <v/>
      </c>
      <c r="F62" s="48" t="str">
        <f t="shared" si="2"/>
        <v/>
      </c>
      <c r="G62" s="57"/>
    </row>
    <row r="63" spans="1:7" ht="12.75">
      <c r="A63" s="49" t="str">
        <f t="shared" si="3"/>
        <v/>
      </c>
      <c r="B63" s="36">
        <f t="shared" si="1"/>
        <v>62</v>
      </c>
      <c r="C63" s="49" t="str">
        <f ca="1">OFFSET('h-lot'!A$4,ROUNDDOWN((ROW()-2)/3,0)*6,0)</f>
        <v/>
      </c>
      <c r="D63" s="49" t="s">
        <v>43</v>
      </c>
      <c r="E63" s="36" t="str">
        <f ca="1">OFFSET('h-lot'!A$2,ROUNDDOWN((ROW()-2)/3,0)*6,0)</f>
        <v/>
      </c>
      <c r="F63" s="48" t="str">
        <f t="shared" si="2"/>
        <v/>
      </c>
      <c r="G63" s="57"/>
    </row>
    <row r="64" spans="1:7" ht="12.75">
      <c r="A64" s="58" t="str">
        <f t="shared" si="3"/>
        <v/>
      </c>
      <c r="B64" s="58">
        <f t="shared" si="1"/>
        <v>63</v>
      </c>
      <c r="C64" s="58" t="str">
        <f ca="1">OFFSET('h-lot'!A$5,ROUNDDOWN((ROW()-2)/3,0)*6,0)</f>
        <v/>
      </c>
      <c r="D64" s="58" t="s">
        <v>43</v>
      </c>
      <c r="E64" s="58" t="str">
        <f ca="1">OFFSET('h-lot'!A$1,ROUNDDOWN((ROW()-2)/3,0)*6,0)</f>
        <v/>
      </c>
      <c r="F64" s="48" t="str">
        <f t="shared" si="2"/>
        <v/>
      </c>
      <c r="G64" s="57"/>
    </row>
    <row r="65" spans="1:7" ht="12.75">
      <c r="A65" s="38">
        <f t="shared" si="3"/>
        <v>22</v>
      </c>
      <c r="B65" s="38">
        <f t="shared" si="1"/>
        <v>64</v>
      </c>
      <c r="C65" s="38" t="str">
        <f ca="1">OFFSET('h-lot'!A$3,ROUNDDOWN((ROW()-2)/3,0)*6,0)</f>
        <v/>
      </c>
      <c r="D65" s="38" t="s">
        <v>43</v>
      </c>
      <c r="E65" s="38" t="str">
        <f ca="1">OFFSET('h-lot'!A$6,ROUNDDOWN((ROW()-2)/3,0)*6,0)</f>
        <v/>
      </c>
      <c r="F65" s="48" t="str">
        <f t="shared" si="2"/>
        <v/>
      </c>
      <c r="G65" s="57"/>
    </row>
    <row r="66" spans="1:7" ht="12.75">
      <c r="A66" s="49" t="str">
        <f aca="true" t="shared" si="4" ref="A66:A97">IF(LEN((ROW()+1)/3)&gt;4,"",(ROW()+1)/3)</f>
        <v/>
      </c>
      <c r="B66" s="36">
        <f aca="true" t="shared" si="5" ref="B66:B106">ROW()-1</f>
        <v>65</v>
      </c>
      <c r="C66" s="49" t="str">
        <f ca="1">OFFSET('h-lot'!A$4,ROUNDDOWN((ROW()-2)/3,0)*6,0)</f>
        <v/>
      </c>
      <c r="D66" s="49" t="s">
        <v>43</v>
      </c>
      <c r="E66" s="36" t="str">
        <f ca="1">OFFSET('h-lot'!A$2,ROUNDDOWN((ROW()-2)/3,0)*6,0)</f>
        <v/>
      </c>
      <c r="F66" s="48" t="str">
        <f t="shared" si="2"/>
        <v/>
      </c>
      <c r="G66" s="57"/>
    </row>
    <row r="67" spans="1:7" ht="12.75">
      <c r="A67" s="58" t="str">
        <f t="shared" si="4"/>
        <v/>
      </c>
      <c r="B67" s="58">
        <f t="shared" si="5"/>
        <v>66</v>
      </c>
      <c r="C67" s="58" t="str">
        <f ca="1">OFFSET('h-lot'!A$5,ROUNDDOWN((ROW()-2)/3,0)*6,0)</f>
        <v/>
      </c>
      <c r="D67" s="58" t="s">
        <v>43</v>
      </c>
      <c r="E67" s="58" t="str">
        <f ca="1">OFFSET('h-lot'!A$1,ROUNDDOWN((ROW()-2)/3,0)*6,0)</f>
        <v/>
      </c>
      <c r="F67" s="48" t="str">
        <f aca="true" t="shared" si="6" ref="F67:F103">IF(G67=1,"1-0",IF(G67=3,"½-½",IF(G67=2,"0-1","")))</f>
        <v/>
      </c>
      <c r="G67" s="57"/>
    </row>
    <row r="68" spans="1:7" ht="12.75">
      <c r="A68" s="38">
        <f t="shared" si="4"/>
        <v>23</v>
      </c>
      <c r="B68" s="38">
        <f t="shared" si="5"/>
        <v>67</v>
      </c>
      <c r="C68" s="38" t="str">
        <f ca="1">OFFSET('h-lot'!A$3,ROUNDDOWN((ROW()-2)/3,0)*6,0)</f>
        <v/>
      </c>
      <c r="D68" s="38" t="s">
        <v>43</v>
      </c>
      <c r="E68" s="38" t="str">
        <f ca="1">OFFSET('h-lot'!A$6,ROUNDDOWN((ROW()-2)/3,0)*6,0)</f>
        <v/>
      </c>
      <c r="F68" s="48" t="str">
        <f t="shared" si="6"/>
        <v/>
      </c>
      <c r="G68" s="57"/>
    </row>
    <row r="69" spans="1:7" ht="12.75">
      <c r="A69" s="49" t="str">
        <f t="shared" si="4"/>
        <v/>
      </c>
      <c r="B69" s="36">
        <f t="shared" si="5"/>
        <v>68</v>
      </c>
      <c r="C69" s="49" t="str">
        <f ca="1">OFFSET('h-lot'!A$4,ROUNDDOWN((ROW()-2)/3,0)*6,0)</f>
        <v/>
      </c>
      <c r="D69" s="49" t="s">
        <v>43</v>
      </c>
      <c r="E69" s="36" t="str">
        <f ca="1">OFFSET('h-lot'!A$2,ROUNDDOWN((ROW()-2)/3,0)*6,0)</f>
        <v/>
      </c>
      <c r="F69" s="48" t="str">
        <f t="shared" si="6"/>
        <v/>
      </c>
      <c r="G69" s="57"/>
    </row>
    <row r="70" spans="1:7" ht="12.75">
      <c r="A70" s="58" t="str">
        <f t="shared" si="4"/>
        <v/>
      </c>
      <c r="B70" s="58">
        <f t="shared" si="5"/>
        <v>69</v>
      </c>
      <c r="C70" s="58" t="str">
        <f ca="1">OFFSET('h-lot'!A$5,ROUNDDOWN((ROW()-2)/3,0)*6,0)</f>
        <v/>
      </c>
      <c r="D70" s="58" t="s">
        <v>43</v>
      </c>
      <c r="E70" s="58" t="str">
        <f ca="1">OFFSET('h-lot'!A$1,ROUNDDOWN((ROW()-2)/3,0)*6,0)</f>
        <v/>
      </c>
      <c r="F70" s="48" t="str">
        <f t="shared" si="6"/>
        <v/>
      </c>
      <c r="G70" s="57"/>
    </row>
    <row r="71" spans="1:7" ht="12.75">
      <c r="A71" s="38">
        <f t="shared" si="4"/>
        <v>24</v>
      </c>
      <c r="B71" s="38">
        <f t="shared" si="5"/>
        <v>70</v>
      </c>
      <c r="C71" s="38" t="str">
        <f ca="1">OFFSET('h-lot'!A$3,ROUNDDOWN((ROW()-2)/3,0)*6,0)</f>
        <v/>
      </c>
      <c r="D71" s="38" t="s">
        <v>43</v>
      </c>
      <c r="E71" s="38" t="str">
        <f ca="1">OFFSET('h-lot'!A$6,ROUNDDOWN((ROW()-2)/3,0)*6,0)</f>
        <v/>
      </c>
      <c r="F71" s="48" t="str">
        <f t="shared" si="6"/>
        <v/>
      </c>
      <c r="G71" s="57"/>
    </row>
    <row r="72" spans="1:7" ht="12.75">
      <c r="A72" s="49" t="str">
        <f t="shared" si="4"/>
        <v/>
      </c>
      <c r="B72" s="36">
        <f t="shared" si="5"/>
        <v>71</v>
      </c>
      <c r="C72" s="49" t="str">
        <f ca="1">OFFSET('h-lot'!A$4,ROUNDDOWN((ROW()-2)/3,0)*6,0)</f>
        <v/>
      </c>
      <c r="D72" s="49" t="s">
        <v>43</v>
      </c>
      <c r="E72" s="36" t="str">
        <f ca="1">OFFSET('h-lot'!A$2,ROUNDDOWN((ROW()-2)/3,0)*6,0)</f>
        <v/>
      </c>
      <c r="F72" s="48" t="str">
        <f t="shared" si="6"/>
        <v/>
      </c>
      <c r="G72" s="57"/>
    </row>
    <row r="73" spans="1:7" ht="12.75">
      <c r="A73" s="58" t="str">
        <f t="shared" si="4"/>
        <v/>
      </c>
      <c r="B73" s="58">
        <f t="shared" si="5"/>
        <v>72</v>
      </c>
      <c r="C73" s="58" t="str">
        <f ca="1">OFFSET('h-lot'!A$5,ROUNDDOWN((ROW()-2)/3,0)*6,0)</f>
        <v/>
      </c>
      <c r="D73" s="58" t="s">
        <v>43</v>
      </c>
      <c r="E73" s="58" t="str">
        <f ca="1">OFFSET('h-lot'!A$1,ROUNDDOWN((ROW()-2)/3,0)*6,0)</f>
        <v/>
      </c>
      <c r="F73" s="48" t="str">
        <f t="shared" si="6"/>
        <v/>
      </c>
      <c r="G73" s="57"/>
    </row>
    <row r="74" spans="1:7" ht="12.75">
      <c r="A74" s="38">
        <f t="shared" si="4"/>
        <v>25</v>
      </c>
      <c r="B74" s="38">
        <f t="shared" si="5"/>
        <v>73</v>
      </c>
      <c r="C74" s="38" t="str">
        <f ca="1">OFFSET('h-lot'!A$3,ROUNDDOWN((ROW()-2)/3,0)*6,0)</f>
        <v/>
      </c>
      <c r="D74" s="38" t="s">
        <v>43</v>
      </c>
      <c r="E74" s="38" t="str">
        <f ca="1">OFFSET('h-lot'!A$6,ROUNDDOWN((ROW()-2)/3,0)*6,0)</f>
        <v/>
      </c>
      <c r="F74" s="48" t="str">
        <f t="shared" si="6"/>
        <v/>
      </c>
      <c r="G74" s="57"/>
    </row>
    <row r="75" spans="1:7" ht="12.75">
      <c r="A75" s="49" t="str">
        <f t="shared" si="4"/>
        <v/>
      </c>
      <c r="B75" s="36">
        <f t="shared" si="5"/>
        <v>74</v>
      </c>
      <c r="C75" s="49" t="str">
        <f ca="1">OFFSET('h-lot'!A$4,ROUNDDOWN((ROW()-2)/3,0)*6,0)</f>
        <v/>
      </c>
      <c r="D75" s="49" t="s">
        <v>43</v>
      </c>
      <c r="E75" s="36" t="str">
        <f ca="1">OFFSET('h-lot'!A$2,ROUNDDOWN((ROW()-2)/3,0)*6,0)</f>
        <v/>
      </c>
      <c r="F75" s="48" t="str">
        <f t="shared" si="6"/>
        <v/>
      </c>
      <c r="G75" s="57"/>
    </row>
    <row r="76" spans="1:7" ht="12.75">
      <c r="A76" s="58" t="str">
        <f t="shared" si="4"/>
        <v/>
      </c>
      <c r="B76" s="58">
        <f t="shared" si="5"/>
        <v>75</v>
      </c>
      <c r="C76" s="58" t="str">
        <f ca="1">OFFSET('h-lot'!A$5,ROUNDDOWN((ROW()-2)/3,0)*6,0)</f>
        <v/>
      </c>
      <c r="D76" s="58" t="s">
        <v>43</v>
      </c>
      <c r="E76" s="58" t="str">
        <f ca="1">OFFSET('h-lot'!A$1,ROUNDDOWN((ROW()-2)/3,0)*6,0)</f>
        <v/>
      </c>
      <c r="F76" s="48" t="str">
        <f t="shared" si="6"/>
        <v/>
      </c>
      <c r="G76" s="57"/>
    </row>
    <row r="77" spans="1:7" ht="12.75">
      <c r="A77" s="38">
        <f t="shared" si="4"/>
        <v>26</v>
      </c>
      <c r="B77" s="38">
        <f t="shared" si="5"/>
        <v>76</v>
      </c>
      <c r="C77" s="38" t="str">
        <f ca="1">OFFSET('h-lot'!A$3,ROUNDDOWN((ROW()-2)/3,0)*6,0)</f>
        <v/>
      </c>
      <c r="D77" s="38" t="s">
        <v>43</v>
      </c>
      <c r="E77" s="38" t="str">
        <f ca="1">OFFSET('h-lot'!A$6,ROUNDDOWN((ROW()-2)/3,0)*6,0)</f>
        <v/>
      </c>
      <c r="F77" s="48" t="str">
        <f t="shared" si="6"/>
        <v/>
      </c>
      <c r="G77" s="57"/>
    </row>
    <row r="78" spans="1:7" ht="12.75">
      <c r="A78" s="49" t="str">
        <f t="shared" si="4"/>
        <v/>
      </c>
      <c r="B78" s="36">
        <f t="shared" si="5"/>
        <v>77</v>
      </c>
      <c r="C78" s="49" t="str">
        <f ca="1">OFFSET('h-lot'!A$4,ROUNDDOWN((ROW()-2)/3,0)*6,0)</f>
        <v/>
      </c>
      <c r="D78" s="49" t="s">
        <v>43</v>
      </c>
      <c r="E78" s="36" t="str">
        <f ca="1">OFFSET('h-lot'!A$2,ROUNDDOWN((ROW()-2)/3,0)*6,0)</f>
        <v/>
      </c>
      <c r="F78" s="48" t="str">
        <f t="shared" si="6"/>
        <v/>
      </c>
      <c r="G78" s="57"/>
    </row>
    <row r="79" spans="1:7" ht="12.75">
      <c r="A79" s="58" t="str">
        <f t="shared" si="4"/>
        <v/>
      </c>
      <c r="B79" s="58">
        <f t="shared" si="5"/>
        <v>78</v>
      </c>
      <c r="C79" s="58" t="str">
        <f ca="1">OFFSET('h-lot'!A$5,ROUNDDOWN((ROW()-2)/3,0)*6,0)</f>
        <v/>
      </c>
      <c r="D79" s="58" t="s">
        <v>43</v>
      </c>
      <c r="E79" s="58" t="str">
        <f ca="1">OFFSET('h-lot'!A$1,ROUNDDOWN((ROW()-2)/3,0)*6,0)</f>
        <v/>
      </c>
      <c r="F79" s="48" t="str">
        <f t="shared" si="6"/>
        <v/>
      </c>
      <c r="G79" s="57"/>
    </row>
    <row r="80" spans="1:7" ht="12.75">
      <c r="A80" s="38">
        <f t="shared" si="4"/>
        <v>27</v>
      </c>
      <c r="B80" s="38">
        <f t="shared" si="5"/>
        <v>79</v>
      </c>
      <c r="C80" s="38" t="str">
        <f ca="1">OFFSET('h-lot'!A$3,ROUNDDOWN((ROW()-2)/3,0)*6,0)</f>
        <v/>
      </c>
      <c r="D80" s="38" t="s">
        <v>43</v>
      </c>
      <c r="E80" s="38" t="str">
        <f ca="1">OFFSET('h-lot'!A$6,ROUNDDOWN((ROW()-2)/3,0)*6,0)</f>
        <v/>
      </c>
      <c r="F80" s="48" t="str">
        <f t="shared" si="6"/>
        <v/>
      </c>
      <c r="G80" s="57"/>
    </row>
    <row r="81" spans="1:7" ht="12.75">
      <c r="A81" s="49" t="str">
        <f t="shared" si="4"/>
        <v/>
      </c>
      <c r="B81" s="36">
        <f t="shared" si="5"/>
        <v>80</v>
      </c>
      <c r="C81" s="49" t="str">
        <f ca="1">OFFSET('h-lot'!A$4,ROUNDDOWN((ROW()-2)/3,0)*6,0)</f>
        <v/>
      </c>
      <c r="D81" s="49" t="s">
        <v>43</v>
      </c>
      <c r="E81" s="36" t="str">
        <f ca="1">OFFSET('h-lot'!A$2,ROUNDDOWN((ROW()-2)/3,0)*6,0)</f>
        <v/>
      </c>
      <c r="F81" s="48" t="str">
        <f t="shared" si="6"/>
        <v/>
      </c>
      <c r="G81" s="57"/>
    </row>
    <row r="82" spans="1:7" ht="12.75">
      <c r="A82" s="58" t="str">
        <f t="shared" si="4"/>
        <v/>
      </c>
      <c r="B82" s="58">
        <f t="shared" si="5"/>
        <v>81</v>
      </c>
      <c r="C82" s="58" t="str">
        <f ca="1">OFFSET('h-lot'!A$5,ROUNDDOWN((ROW()-2)/3,0)*6,0)</f>
        <v/>
      </c>
      <c r="D82" s="58" t="s">
        <v>43</v>
      </c>
      <c r="E82" s="58" t="str">
        <f ca="1">OFFSET('h-lot'!A$1,ROUNDDOWN((ROW()-2)/3,0)*6,0)</f>
        <v/>
      </c>
      <c r="F82" s="48" t="str">
        <f t="shared" si="6"/>
        <v/>
      </c>
      <c r="G82" s="57"/>
    </row>
    <row r="83" spans="1:7" ht="12.75">
      <c r="A83" s="38">
        <f t="shared" si="4"/>
        <v>28</v>
      </c>
      <c r="B83" s="38">
        <f t="shared" si="5"/>
        <v>82</v>
      </c>
      <c r="C83" s="38" t="str">
        <f ca="1">OFFSET('h-lot'!A$3,ROUNDDOWN((ROW()-2)/3,0)*6,0)</f>
        <v/>
      </c>
      <c r="D83" s="38" t="s">
        <v>43</v>
      </c>
      <c r="E83" s="38" t="str">
        <f ca="1">OFFSET('h-lot'!A$6,ROUNDDOWN((ROW()-2)/3,0)*6,0)</f>
        <v/>
      </c>
      <c r="F83" s="48" t="str">
        <f t="shared" si="6"/>
        <v/>
      </c>
      <c r="G83" s="57"/>
    </row>
    <row r="84" spans="1:7" ht="12.75">
      <c r="A84" s="49" t="str">
        <f t="shared" si="4"/>
        <v/>
      </c>
      <c r="B84" s="36">
        <f t="shared" si="5"/>
        <v>83</v>
      </c>
      <c r="C84" s="49" t="str">
        <f ca="1">OFFSET('h-lot'!A$4,ROUNDDOWN((ROW()-2)/3,0)*6,0)</f>
        <v/>
      </c>
      <c r="D84" s="49" t="s">
        <v>43</v>
      </c>
      <c r="E84" s="36" t="str">
        <f ca="1">OFFSET('h-lot'!A$2,ROUNDDOWN((ROW()-2)/3,0)*6,0)</f>
        <v/>
      </c>
      <c r="F84" s="48" t="str">
        <f t="shared" si="6"/>
        <v/>
      </c>
      <c r="G84" s="57"/>
    </row>
    <row r="85" spans="1:7" ht="12.75">
      <c r="A85" s="58" t="str">
        <f t="shared" si="4"/>
        <v/>
      </c>
      <c r="B85" s="58">
        <f t="shared" si="5"/>
        <v>84</v>
      </c>
      <c r="C85" s="58" t="str">
        <f ca="1">OFFSET('h-lot'!A$5,ROUNDDOWN((ROW()-2)/3,0)*6,0)</f>
        <v/>
      </c>
      <c r="D85" s="58" t="s">
        <v>43</v>
      </c>
      <c r="E85" s="58" t="str">
        <f ca="1">OFFSET('h-lot'!A$1,ROUNDDOWN((ROW()-2)/3,0)*6,0)</f>
        <v/>
      </c>
      <c r="F85" s="48" t="str">
        <f t="shared" si="6"/>
        <v/>
      </c>
      <c r="G85" s="57"/>
    </row>
    <row r="86" spans="1:7" ht="12.75">
      <c r="A86" s="38">
        <f t="shared" si="4"/>
        <v>29</v>
      </c>
      <c r="B86" s="38">
        <f t="shared" si="5"/>
        <v>85</v>
      </c>
      <c r="C86" s="38" t="str">
        <f ca="1">OFFSET('h-lot'!A$3,ROUNDDOWN((ROW()-2)/3,0)*6,0)</f>
        <v/>
      </c>
      <c r="D86" s="38" t="s">
        <v>43</v>
      </c>
      <c r="E86" s="38" t="str">
        <f ca="1">OFFSET('h-lot'!A$6,ROUNDDOWN((ROW()-2)/3,0)*6,0)</f>
        <v/>
      </c>
      <c r="F86" s="48" t="str">
        <f t="shared" si="6"/>
        <v/>
      </c>
      <c r="G86" s="57"/>
    </row>
    <row r="87" spans="1:7" ht="12.75">
      <c r="A87" s="49" t="str">
        <f t="shared" si="4"/>
        <v/>
      </c>
      <c r="B87" s="36">
        <f t="shared" si="5"/>
        <v>86</v>
      </c>
      <c r="C87" s="49" t="str">
        <f ca="1">OFFSET('h-lot'!A$4,ROUNDDOWN((ROW()-2)/3,0)*6,0)</f>
        <v/>
      </c>
      <c r="D87" s="49" t="s">
        <v>43</v>
      </c>
      <c r="E87" s="36" t="str">
        <f ca="1">OFFSET('h-lot'!A$2,ROUNDDOWN((ROW()-2)/3,0)*6,0)</f>
        <v/>
      </c>
      <c r="F87" s="48" t="str">
        <f t="shared" si="6"/>
        <v/>
      </c>
      <c r="G87" s="57"/>
    </row>
    <row r="88" spans="1:7" ht="12.75">
      <c r="A88" s="58" t="str">
        <f t="shared" si="4"/>
        <v/>
      </c>
      <c r="B88" s="58">
        <f t="shared" si="5"/>
        <v>87</v>
      </c>
      <c r="C88" s="58" t="str">
        <f ca="1">OFFSET('h-lot'!A$5,ROUNDDOWN((ROW()-2)/3,0)*6,0)</f>
        <v/>
      </c>
      <c r="D88" s="58" t="s">
        <v>43</v>
      </c>
      <c r="E88" s="58" t="str">
        <f ca="1">OFFSET('h-lot'!A$1,ROUNDDOWN((ROW()-2)/3,0)*6,0)</f>
        <v/>
      </c>
      <c r="F88" s="48" t="str">
        <f t="shared" si="6"/>
        <v/>
      </c>
      <c r="G88" s="57"/>
    </row>
    <row r="89" spans="1:7" ht="12.75">
      <c r="A89" s="38">
        <f t="shared" si="4"/>
        <v>30</v>
      </c>
      <c r="B89" s="38">
        <f t="shared" si="5"/>
        <v>88</v>
      </c>
      <c r="C89" s="38" t="str">
        <f ca="1">OFFSET('h-lot'!A$3,ROUNDDOWN((ROW()-2)/3,0)*6,0)</f>
        <v/>
      </c>
      <c r="D89" s="38" t="s">
        <v>43</v>
      </c>
      <c r="E89" s="38" t="str">
        <f ca="1">OFFSET('h-lot'!A$6,ROUNDDOWN((ROW()-2)/3,0)*6,0)</f>
        <v/>
      </c>
      <c r="F89" s="48" t="str">
        <f t="shared" si="6"/>
        <v/>
      </c>
      <c r="G89" s="57"/>
    </row>
    <row r="90" spans="1:7" ht="12.75">
      <c r="A90" s="49" t="str">
        <f t="shared" si="4"/>
        <v/>
      </c>
      <c r="B90" s="36">
        <f t="shared" si="5"/>
        <v>89</v>
      </c>
      <c r="C90" s="49" t="str">
        <f ca="1">OFFSET('h-lot'!A$4,ROUNDDOWN((ROW()-2)/3,0)*6,0)</f>
        <v/>
      </c>
      <c r="D90" s="49" t="s">
        <v>43</v>
      </c>
      <c r="E90" s="36" t="str">
        <f ca="1">OFFSET('h-lot'!A$2,ROUNDDOWN((ROW()-2)/3,0)*6,0)</f>
        <v/>
      </c>
      <c r="F90" s="48" t="str">
        <f t="shared" si="6"/>
        <v/>
      </c>
      <c r="G90" s="57"/>
    </row>
    <row r="91" spans="1:7" ht="12.75">
      <c r="A91" s="58" t="str">
        <f t="shared" si="4"/>
        <v/>
      </c>
      <c r="B91" s="58">
        <f t="shared" si="5"/>
        <v>90</v>
      </c>
      <c r="C91" s="58" t="str">
        <f ca="1">OFFSET('h-lot'!A$5,ROUNDDOWN((ROW()-2)/3,0)*6,0)</f>
        <v/>
      </c>
      <c r="D91" s="58" t="s">
        <v>43</v>
      </c>
      <c r="E91" s="58" t="str">
        <f ca="1">OFFSET('h-lot'!A$1,ROUNDDOWN((ROW()-2)/3,0)*6,0)</f>
        <v/>
      </c>
      <c r="F91" s="48" t="str">
        <f t="shared" si="6"/>
        <v/>
      </c>
      <c r="G91" s="57"/>
    </row>
    <row r="92" spans="1:7" ht="12.75">
      <c r="A92" s="38">
        <f t="shared" si="4"/>
        <v>31</v>
      </c>
      <c r="B92" s="38">
        <f t="shared" si="5"/>
        <v>91</v>
      </c>
      <c r="C92" s="38" t="str">
        <f ca="1">OFFSET('h-lot'!A$3,ROUNDDOWN((ROW()-2)/3,0)*6,0)</f>
        <v/>
      </c>
      <c r="D92" s="38" t="s">
        <v>43</v>
      </c>
      <c r="E92" s="38" t="str">
        <f ca="1">OFFSET('h-lot'!A$6,ROUNDDOWN((ROW()-2)/3,0)*6,0)</f>
        <v/>
      </c>
      <c r="F92" s="48" t="str">
        <f t="shared" si="6"/>
        <v/>
      </c>
      <c r="G92" s="57"/>
    </row>
    <row r="93" spans="1:7" ht="12.75">
      <c r="A93" s="49" t="str">
        <f t="shared" si="4"/>
        <v/>
      </c>
      <c r="B93" s="36">
        <f t="shared" si="5"/>
        <v>92</v>
      </c>
      <c r="C93" s="49" t="str">
        <f ca="1">OFFSET('h-lot'!A$4,ROUNDDOWN((ROW()-2)/3,0)*6,0)</f>
        <v/>
      </c>
      <c r="D93" s="49" t="s">
        <v>43</v>
      </c>
      <c r="E93" s="36" t="str">
        <f ca="1">OFFSET('h-lot'!A$2,ROUNDDOWN((ROW()-2)/3,0)*6,0)</f>
        <v/>
      </c>
      <c r="F93" s="48" t="str">
        <f t="shared" si="6"/>
        <v/>
      </c>
      <c r="G93" s="57"/>
    </row>
    <row r="94" spans="1:7" ht="12.75">
      <c r="A94" s="58" t="str">
        <f t="shared" si="4"/>
        <v/>
      </c>
      <c r="B94" s="58">
        <f t="shared" si="5"/>
        <v>93</v>
      </c>
      <c r="C94" s="58" t="str">
        <f ca="1">OFFSET('h-lot'!A$5,ROUNDDOWN((ROW()-2)/3,0)*6,0)</f>
        <v/>
      </c>
      <c r="D94" s="58" t="s">
        <v>43</v>
      </c>
      <c r="E94" s="58" t="str">
        <f ca="1">OFFSET('h-lot'!A$1,ROUNDDOWN((ROW()-2)/3,0)*6,0)</f>
        <v/>
      </c>
      <c r="F94" s="48" t="str">
        <f t="shared" si="6"/>
        <v/>
      </c>
      <c r="G94" s="57"/>
    </row>
    <row r="95" spans="1:7" ht="12.75">
      <c r="A95" s="38">
        <f t="shared" si="4"/>
        <v>32</v>
      </c>
      <c r="B95" s="38">
        <f t="shared" si="5"/>
        <v>94</v>
      </c>
      <c r="C95" s="38" t="str">
        <f ca="1">OFFSET('h-lot'!A$3,ROUNDDOWN((ROW()-2)/3,0)*6,0)</f>
        <v/>
      </c>
      <c r="D95" s="38" t="s">
        <v>43</v>
      </c>
      <c r="E95" s="38" t="str">
        <f ca="1">OFFSET('h-lot'!A$6,ROUNDDOWN((ROW()-2)/3,0)*6,0)</f>
        <v/>
      </c>
      <c r="F95" s="48" t="str">
        <f t="shared" si="6"/>
        <v/>
      </c>
      <c r="G95" s="57"/>
    </row>
    <row r="96" spans="1:7" ht="12.75">
      <c r="A96" s="49" t="str">
        <f t="shared" si="4"/>
        <v/>
      </c>
      <c r="B96" s="36">
        <f t="shared" si="5"/>
        <v>95</v>
      </c>
      <c r="C96" s="49" t="str">
        <f ca="1">OFFSET('h-lot'!A$4,ROUNDDOWN((ROW()-2)/3,0)*6,0)</f>
        <v/>
      </c>
      <c r="D96" s="49" t="s">
        <v>43</v>
      </c>
      <c r="E96" s="36" t="str">
        <f ca="1">OFFSET('h-lot'!A$2,ROUNDDOWN((ROW()-2)/3,0)*6,0)</f>
        <v/>
      </c>
      <c r="F96" s="48" t="str">
        <f t="shared" si="6"/>
        <v/>
      </c>
      <c r="G96" s="57"/>
    </row>
    <row r="97" spans="1:7" ht="12.75">
      <c r="A97" s="58" t="str">
        <f t="shared" si="4"/>
        <v/>
      </c>
      <c r="B97" s="58">
        <f t="shared" si="5"/>
        <v>96</v>
      </c>
      <c r="C97" s="58" t="str">
        <f ca="1">OFFSET('h-lot'!A$5,ROUNDDOWN((ROW()-2)/3,0)*6,0)</f>
        <v/>
      </c>
      <c r="D97" s="58" t="s">
        <v>43</v>
      </c>
      <c r="E97" s="58" t="str">
        <f ca="1">OFFSET('h-lot'!A$1,ROUNDDOWN((ROW()-2)/3,0)*6,0)</f>
        <v/>
      </c>
      <c r="F97" s="48" t="str">
        <f t="shared" si="6"/>
        <v/>
      </c>
      <c r="G97" s="57"/>
    </row>
    <row r="98" spans="1:7" ht="12.75">
      <c r="A98" s="38">
        <f aca="true" t="shared" si="7" ref="A98:A106">IF(LEN((ROW()+1)/3)&gt;4,"",(ROW()+1)/3)</f>
        <v>33</v>
      </c>
      <c r="B98" s="38">
        <f t="shared" si="5"/>
        <v>97</v>
      </c>
      <c r="C98" s="38" t="str">
        <f ca="1">OFFSET('h-lot'!A$3,ROUNDDOWN((ROW()-2)/3,0)*6,0)</f>
        <v/>
      </c>
      <c r="D98" s="38" t="s">
        <v>43</v>
      </c>
      <c r="E98" s="38" t="str">
        <f ca="1">OFFSET('h-lot'!A$6,ROUNDDOWN((ROW()-2)/3,0)*6,0)</f>
        <v/>
      </c>
      <c r="F98" s="48" t="str">
        <f t="shared" si="6"/>
        <v/>
      </c>
      <c r="G98" s="57"/>
    </row>
    <row r="99" spans="1:7" ht="12.75">
      <c r="A99" s="49" t="str">
        <f t="shared" si="7"/>
        <v/>
      </c>
      <c r="B99" s="36">
        <f t="shared" si="5"/>
        <v>98</v>
      </c>
      <c r="C99" s="49" t="str">
        <f ca="1">OFFSET('h-lot'!A$4,ROUNDDOWN((ROW()-2)/3,0)*6,0)</f>
        <v/>
      </c>
      <c r="D99" s="49" t="s">
        <v>43</v>
      </c>
      <c r="E99" s="36" t="str">
        <f ca="1">OFFSET('h-lot'!A$2,ROUNDDOWN((ROW()-2)/3,0)*6,0)</f>
        <v/>
      </c>
      <c r="F99" s="48" t="str">
        <f t="shared" si="6"/>
        <v/>
      </c>
      <c r="G99" s="57"/>
    </row>
    <row r="100" spans="1:7" ht="12.75">
      <c r="A100" s="58" t="str">
        <f t="shared" si="7"/>
        <v/>
      </c>
      <c r="B100" s="58">
        <f t="shared" si="5"/>
        <v>99</v>
      </c>
      <c r="C100" s="58" t="str">
        <f ca="1">OFFSET('h-lot'!A$5,ROUNDDOWN((ROW()-2)/3,0)*6,0)</f>
        <v/>
      </c>
      <c r="D100" s="58" t="s">
        <v>43</v>
      </c>
      <c r="E100" s="58" t="str">
        <f ca="1">OFFSET('h-lot'!A$1,ROUNDDOWN((ROW()-2)/3,0)*6,0)</f>
        <v/>
      </c>
      <c r="F100" s="48" t="str">
        <f t="shared" si="6"/>
        <v/>
      </c>
      <c r="G100" s="57"/>
    </row>
    <row r="101" spans="1:7" ht="12.75">
      <c r="A101" s="38">
        <f t="shared" si="7"/>
        <v>34</v>
      </c>
      <c r="B101" s="38">
        <f t="shared" si="5"/>
        <v>100</v>
      </c>
      <c r="C101" s="38" t="str">
        <f ca="1">OFFSET('h-lot'!A$3,ROUNDDOWN((ROW()-2)/3,0)*6,0)</f>
        <v/>
      </c>
      <c r="D101" s="38" t="s">
        <v>43</v>
      </c>
      <c r="E101" s="38" t="str">
        <f ca="1">OFFSET('h-lot'!A$6,ROUNDDOWN((ROW()-2)/3,0)*6,0)</f>
        <v/>
      </c>
      <c r="F101" s="48" t="str">
        <f t="shared" si="6"/>
        <v/>
      </c>
      <c r="G101" s="57"/>
    </row>
    <row r="102" spans="1:7" ht="12.75">
      <c r="A102" s="49" t="str">
        <f t="shared" si="7"/>
        <v/>
      </c>
      <c r="B102" s="36">
        <f t="shared" si="5"/>
        <v>101</v>
      </c>
      <c r="C102" s="49" t="str">
        <f ca="1">OFFSET('h-lot'!A$4,ROUNDDOWN((ROW()-2)/3,0)*6,0)</f>
        <v/>
      </c>
      <c r="D102" s="49" t="s">
        <v>43</v>
      </c>
      <c r="E102" s="36" t="str">
        <f ca="1">OFFSET('h-lot'!A$2,ROUNDDOWN((ROW()-2)/3,0)*6,0)</f>
        <v/>
      </c>
      <c r="F102" s="48" t="str">
        <f t="shared" si="6"/>
        <v/>
      </c>
      <c r="G102" s="57"/>
    </row>
    <row r="103" spans="1:7" ht="12.75">
      <c r="A103" s="58" t="str">
        <f t="shared" si="7"/>
        <v/>
      </c>
      <c r="B103" s="58">
        <f t="shared" si="5"/>
        <v>102</v>
      </c>
      <c r="C103" s="58" t="str">
        <f ca="1">OFFSET('h-lot'!A$5,ROUNDDOWN((ROW()-2)/3,0)*6,0)</f>
        <v/>
      </c>
      <c r="D103" s="58" t="s">
        <v>43</v>
      </c>
      <c r="E103" s="58" t="str">
        <f ca="1">OFFSET('h-lot'!A$1,ROUNDDOWN((ROW()-2)/3,0)*6,0)</f>
        <v/>
      </c>
      <c r="F103" s="48" t="str">
        <f t="shared" si="6"/>
        <v/>
      </c>
      <c r="G103" s="57"/>
    </row>
    <row r="104" spans="1:7" ht="12.75">
      <c r="A104" s="38">
        <f t="shared" si="7"/>
        <v>35</v>
      </c>
      <c r="B104" s="38">
        <f t="shared" si="5"/>
        <v>103</v>
      </c>
      <c r="C104" s="38" t="str">
        <f ca="1">OFFSET('h-lot'!A$3,ROUNDDOWN((ROW()-2)/3,0)*6,0)</f>
        <v/>
      </c>
      <c r="D104" s="38" t="s">
        <v>43</v>
      </c>
      <c r="E104" s="38" t="str">
        <f ca="1">OFFSET('h-lot'!A$6,ROUNDDOWN((ROW()-2)/3,0)*6,0)</f>
        <v/>
      </c>
      <c r="F104" s="48" t="str">
        <f aca="true" t="shared" si="8" ref="F104:F106">IF(G104=1,"1-0",IF(G104=3,"½-½",IF(G104=2,"0-1","")))</f>
        <v/>
      </c>
      <c r="G104" s="57"/>
    </row>
    <row r="105" spans="1:7" ht="12.75">
      <c r="A105" s="49" t="str">
        <f t="shared" si="7"/>
        <v/>
      </c>
      <c r="B105" s="36">
        <f t="shared" si="5"/>
        <v>104</v>
      </c>
      <c r="C105" s="49" t="str">
        <f ca="1">OFFSET('h-lot'!A$4,ROUNDDOWN((ROW()-2)/3,0)*6,0)</f>
        <v/>
      </c>
      <c r="D105" s="49" t="s">
        <v>43</v>
      </c>
      <c r="E105" s="36" t="str">
        <f ca="1">OFFSET('h-lot'!A$2,ROUNDDOWN((ROW()-2)/3,0)*6,0)</f>
        <v/>
      </c>
      <c r="F105" s="48" t="str">
        <f t="shared" si="8"/>
        <v/>
      </c>
      <c r="G105" s="57"/>
    </row>
    <row r="106" spans="1:7" ht="12.75">
      <c r="A106" s="58" t="str">
        <f t="shared" si="7"/>
        <v/>
      </c>
      <c r="B106" s="58">
        <f t="shared" si="5"/>
        <v>105</v>
      </c>
      <c r="C106" s="58" t="str">
        <f ca="1">OFFSET('h-lot'!A$5,ROUNDDOWN((ROW()-2)/3,0)*6,0)</f>
        <v/>
      </c>
      <c r="D106" s="58" t="s">
        <v>43</v>
      </c>
      <c r="E106" s="58" t="str">
        <f ca="1">OFFSET('h-lot'!A$1,ROUNDDOWN((ROW()-2)/3,0)*6,0)</f>
        <v/>
      </c>
      <c r="F106" s="48" t="str">
        <f t="shared" si="8"/>
        <v/>
      </c>
      <c r="G106" s="57"/>
    </row>
  </sheetData>
  <printOptions/>
  <pageMargins left="0.7" right="0.7" top="0.75" bottom="0.75" header="0.3" footer="0.3"/>
  <pageSetup horizontalDpi="600" verticalDpi="600" orientation="portrait" paperSize="9" scale="115"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15"/>
  <sheetViews>
    <sheetView zoomScale="130" zoomScaleNormal="130" workbookViewId="0" topLeftCell="A1"/>
  </sheetViews>
  <sheetFormatPr defaultColWidth="9.140625" defaultRowHeight="12.75"/>
  <cols>
    <col min="1" max="1" width="2.8515625" style="1" bestFit="1" customWidth="1"/>
    <col min="2" max="2" width="25.7109375" style="35" bestFit="1" customWidth="1"/>
    <col min="3" max="3" width="6.421875" style="13" bestFit="1" customWidth="1"/>
    <col min="4" max="4" width="4.8515625" style="35" bestFit="1" customWidth="1"/>
    <col min="5" max="10" width="4.7109375" style="5" customWidth="1"/>
    <col min="11" max="11" width="7.7109375" style="5" customWidth="1"/>
    <col min="12" max="12" width="3.57421875" style="5" customWidth="1"/>
    <col min="13" max="13" width="3.7109375" style="13" customWidth="1"/>
    <col min="14" max="14" width="10.00390625" style="5" bestFit="1" customWidth="1"/>
    <col min="15" max="16" width="7.7109375" style="5" bestFit="1" customWidth="1"/>
  </cols>
  <sheetData>
    <row r="1" spans="1:16" s="4" customFormat="1" ht="12.75">
      <c r="A1" s="17"/>
      <c r="B1" s="6" t="str">
        <f>"Zeskamp "&amp;'h-kruis'!A1</f>
        <v>Zeskamp 1</v>
      </c>
      <c r="C1" s="11"/>
      <c r="D1" s="10"/>
      <c r="E1" s="7">
        <v>1</v>
      </c>
      <c r="F1" s="7">
        <v>2</v>
      </c>
      <c r="G1" s="7">
        <v>3</v>
      </c>
      <c r="H1" s="7">
        <v>4</v>
      </c>
      <c r="I1" s="7">
        <v>5</v>
      </c>
      <c r="J1" s="7">
        <v>6</v>
      </c>
      <c r="K1" s="7" t="s">
        <v>12</v>
      </c>
      <c r="L1" s="7" t="s">
        <v>47</v>
      </c>
      <c r="M1" s="15"/>
      <c r="N1" s="14" t="str">
        <f>"bord "&amp;'h-kruis'!B1</f>
        <v>bord 1</v>
      </c>
      <c r="O1" s="14" t="str">
        <f>"bord "&amp;'h-kruis'!C1</f>
        <v>bord 2</v>
      </c>
      <c r="P1" s="14" t="str">
        <f>"bord "&amp;'h-kruis'!D1</f>
        <v>bord 3</v>
      </c>
    </row>
    <row r="2" spans="1:16" ht="12.75">
      <c r="A2" s="18">
        <v>1</v>
      </c>
      <c r="B2" s="8" t="str">
        <f ca="1">OFFSET('h-lot'!A$1,('h-kruis'!A2-1)*6,0)</f>
        <v/>
      </c>
      <c r="C2" s="12" t="str">
        <f ca="1">OFFSET('h-lot'!B$1,('h-kruis'!A2-1)*6,0)</f>
        <v/>
      </c>
      <c r="D2" s="12" t="str">
        <f ca="1">OFFSET('h-lot'!C$1,('h-kruis'!A2-1)*6,0)</f>
        <v/>
      </c>
      <c r="E2" s="16"/>
      <c r="F2" s="23" t="str">
        <f ca="1">IF('h-kruis'!F2="","",IF('h-kruis'!F2=0.5,"½",'h-kruis'!F2))</f>
        <v/>
      </c>
      <c r="G2" s="23" t="str">
        <f ca="1">IF('h-kruis'!G2="","",IF('h-kruis'!G2=0.5,"½",'h-kruis'!G2))</f>
        <v/>
      </c>
      <c r="H2" s="23" t="str">
        <f ca="1">IF('h-kruis'!H2="","",IF('h-kruis'!H2=0.5,"½",'h-kruis'!H2))</f>
        <v/>
      </c>
      <c r="I2" s="23" t="str">
        <f ca="1">IF('h-kruis'!I2="","",IF('h-kruis'!I2=0.5,"½",'h-kruis'!I2))</f>
        <v/>
      </c>
      <c r="J2" s="23" t="str">
        <f ca="1">IF('h-kruis'!J2="","",IF('h-kruis'!J2=0.5,"½",'h-kruis'!J2))</f>
        <v/>
      </c>
      <c r="K2" s="9">
        <f ca="1">IF(LEN('h-kruis'!K2)&gt;1,IF(LEFT('h-kruis'!K2,1)="0","½",LEFT('h-kruis'!K2,1)&amp;"½"),'h-kruis'!K2)</f>
        <v>0</v>
      </c>
      <c r="L2" s="9">
        <f ca="1">_xlfn.RANK.EQ('h-kruis'!K2,'h-kruis'!K2:K7,0)</f>
        <v>1</v>
      </c>
      <c r="M2" s="13" t="s">
        <v>14</v>
      </c>
      <c r="N2" s="59" t="s">
        <v>109</v>
      </c>
      <c r="O2" s="59" t="s">
        <v>18</v>
      </c>
      <c r="P2" s="59" t="s">
        <v>110</v>
      </c>
    </row>
    <row r="3" spans="1:28" ht="12.75">
      <c r="A3" s="18">
        <v>2</v>
      </c>
      <c r="B3" s="8" t="str">
        <f ca="1">OFFSET('h-lot'!A$2,('h-kruis'!A3-1)*6,0)</f>
        <v/>
      </c>
      <c r="C3" s="12" t="str">
        <f ca="1">OFFSET('h-lot'!B$2,('h-kruis'!A3-1)*6,0)</f>
        <v/>
      </c>
      <c r="D3" s="12" t="str">
        <f ca="1">OFFSET('h-lot'!C$2,('h-kruis'!A3-1)*6,0)</f>
        <v/>
      </c>
      <c r="E3" s="23" t="str">
        <f ca="1">IF('h-kruis'!E3="","",IF('h-kruis'!E3=0.5,"½",'h-kruis'!E3))</f>
        <v/>
      </c>
      <c r="F3" s="16"/>
      <c r="G3" s="23" t="str">
        <f ca="1">IF('h-kruis'!G3="","",IF('h-kruis'!G3=0.5,"½",'h-kruis'!G3))</f>
        <v/>
      </c>
      <c r="H3" s="23" t="str">
        <f ca="1">IF('h-kruis'!H3="","",IF('h-kruis'!H3=0.5,"½",'h-kruis'!H3))</f>
        <v/>
      </c>
      <c r="I3" s="23" t="str">
        <f ca="1">IF('h-kruis'!I3="","",IF('h-kruis'!I3=0.5,"½",'h-kruis'!I3))</f>
        <v/>
      </c>
      <c r="J3" s="23" t="str">
        <f ca="1">IF('h-kruis'!J3="","",IF('h-kruis'!J3=0.5,"½",'h-kruis'!J3))</f>
        <v/>
      </c>
      <c r="K3" s="9">
        <f ca="1">IF(LEN('h-kruis'!K3)&gt;1,IF(LEFT('h-kruis'!K3,1)="0","½",LEFT('h-kruis'!K3,1)&amp;"½"),'h-kruis'!K3)</f>
        <v>0</v>
      </c>
      <c r="L3" s="9">
        <f ca="1">_xlfn.RANK.EQ('h-kruis'!K3,'h-kruis'!K2:K7,0)</f>
        <v>1</v>
      </c>
      <c r="M3" s="13" t="s">
        <v>15</v>
      </c>
      <c r="N3" s="59" t="s">
        <v>113</v>
      </c>
      <c r="O3" s="59" t="s">
        <v>114</v>
      </c>
      <c r="P3" s="60" t="s">
        <v>13</v>
      </c>
      <c r="AB3" s="49"/>
    </row>
    <row r="4" spans="1:16" s="49" customFormat="1" ht="12.75">
      <c r="A4" s="18">
        <v>3</v>
      </c>
      <c r="B4" s="8" t="str">
        <f ca="1">OFFSET('h-lot'!A$3,('h-kruis'!A4-1)*6,0)</f>
        <v/>
      </c>
      <c r="C4" s="12" t="str">
        <f ca="1">OFFSET('h-lot'!B$3,('h-kruis'!A4-1)*6,0)</f>
        <v/>
      </c>
      <c r="D4" s="12" t="str">
        <f ca="1">OFFSET('h-lot'!C$3,('h-kruis'!A4-1)*6,0)</f>
        <v/>
      </c>
      <c r="E4" s="23" t="str">
        <f ca="1">IF('h-kruis'!E4="","",IF('h-kruis'!E4=0.5,"½",'h-kruis'!E4))</f>
        <v/>
      </c>
      <c r="F4" s="23" t="str">
        <f ca="1">IF('h-kruis'!F4="","",IF('h-kruis'!F4=0.5,"½",'h-kruis'!F4))</f>
        <v/>
      </c>
      <c r="G4" s="16"/>
      <c r="H4" s="23" t="str">
        <f ca="1">IF('h-kruis'!H4="","",IF('h-kruis'!H4=0.5,"½",'h-kruis'!H4))</f>
        <v/>
      </c>
      <c r="I4" s="23" t="str">
        <f ca="1">IF('h-kruis'!I4="","",IF('h-kruis'!I4=0.5,"½",'h-kruis'!I4))</f>
        <v/>
      </c>
      <c r="J4" s="23" t="str">
        <f ca="1">IF('h-kruis'!J4="","",IF('h-kruis'!J4=0.5,"½",'h-kruis'!J4))</f>
        <v/>
      </c>
      <c r="K4" s="9">
        <f ca="1">IF(LEN('h-kruis'!K4)&gt;1,IF(LEFT('h-kruis'!K4,1)="0","½",LEFT('h-kruis'!K4,1)&amp;"½"),'h-kruis'!K4)</f>
        <v>0</v>
      </c>
      <c r="L4" s="9">
        <f ca="1">_xlfn.RANK.EQ('h-kruis'!K4,'h-kruis'!K2:K7,0)</f>
        <v>1</v>
      </c>
      <c r="M4" s="13" t="s">
        <v>16</v>
      </c>
      <c r="N4" s="59" t="s">
        <v>115</v>
      </c>
      <c r="O4" s="59" t="s">
        <v>116</v>
      </c>
      <c r="P4" s="59" t="s">
        <v>117</v>
      </c>
    </row>
    <row r="5" spans="1:16" s="49" customFormat="1" ht="12.75">
      <c r="A5" s="18">
        <v>4</v>
      </c>
      <c r="B5" s="8" t="str">
        <f ca="1">OFFSET('h-lot'!A$4,('h-kruis'!A5-1)*6,0)</f>
        <v/>
      </c>
      <c r="C5" s="12" t="str">
        <f ca="1">OFFSET('h-lot'!B$4,('h-kruis'!A5-1)*6,0)</f>
        <v/>
      </c>
      <c r="D5" s="12" t="str">
        <f ca="1">OFFSET('h-lot'!C$4,('h-kruis'!A5-1)*6,0)</f>
        <v/>
      </c>
      <c r="E5" s="23" t="str">
        <f ca="1">IF('h-kruis'!E5="","",IF('h-kruis'!E5=0.5,"½",'h-kruis'!E5))</f>
        <v/>
      </c>
      <c r="F5" s="23" t="str">
        <f ca="1">IF('h-kruis'!F5="","",IF('h-kruis'!F5=0.5,"½",'h-kruis'!F5))</f>
        <v/>
      </c>
      <c r="G5" s="23" t="str">
        <f ca="1">IF('h-kruis'!G5="","",IF('h-kruis'!G5=0.5,"½",'h-kruis'!G5))</f>
        <v/>
      </c>
      <c r="H5" s="16"/>
      <c r="I5" s="23" t="str">
        <f ca="1">IF('h-kruis'!I5="","",IF('h-kruis'!I5=0.5,"½",'h-kruis'!I5))</f>
        <v/>
      </c>
      <c r="J5" s="23" t="str">
        <f ca="1">IF('h-kruis'!J5="","",IF('h-kruis'!J5=0.5,"½",'h-kruis'!J5))</f>
        <v/>
      </c>
      <c r="K5" s="9">
        <f ca="1">IF(LEN('h-kruis'!K5)&gt;1,IF(LEFT('h-kruis'!K5,1)="0","½",LEFT('h-kruis'!K5,1)&amp;"½"),'h-kruis'!K5)</f>
        <v>0</v>
      </c>
      <c r="L5" s="9">
        <f ca="1">_xlfn.RANK.EQ('h-kruis'!K5,'h-kruis'!K2:K7,0)</f>
        <v>1</v>
      </c>
      <c r="M5" s="61" t="s">
        <v>111</v>
      </c>
      <c r="N5" s="59" t="s">
        <v>118</v>
      </c>
      <c r="O5" s="59" t="s">
        <v>101</v>
      </c>
      <c r="P5" s="59" t="s">
        <v>119</v>
      </c>
    </row>
    <row r="6" spans="1:28" ht="12.75">
      <c r="A6" s="18">
        <v>5</v>
      </c>
      <c r="B6" s="8" t="str">
        <f ca="1">OFFSET('h-lot'!A$5,('h-kruis'!A6-1)*6,0)</f>
        <v/>
      </c>
      <c r="C6" s="12" t="str">
        <f ca="1">OFFSET('h-lot'!B$5,('h-kruis'!A6-1)*6,0)</f>
        <v/>
      </c>
      <c r="D6" s="12" t="str">
        <f ca="1">OFFSET('h-lot'!C$5,('h-kruis'!A6-1)*6,0)</f>
        <v/>
      </c>
      <c r="E6" s="23" t="str">
        <f ca="1">IF('h-kruis'!E6="","",IF('h-kruis'!E6=0.5,"½",'h-kruis'!E6))</f>
        <v/>
      </c>
      <c r="F6" s="23" t="str">
        <f ca="1">IF('h-kruis'!F6="","",IF('h-kruis'!F6=0.5,"½",'h-kruis'!F6))</f>
        <v/>
      </c>
      <c r="G6" s="23" t="str">
        <f ca="1">IF('h-kruis'!G6="","",IF('h-kruis'!G6=0.5,"½",'h-kruis'!G6))</f>
        <v/>
      </c>
      <c r="H6" s="23" t="str">
        <f ca="1">IF('h-kruis'!H6="","",IF('h-kruis'!H6=0.5,"½",'h-kruis'!H6))</f>
        <v/>
      </c>
      <c r="I6" s="16"/>
      <c r="J6" s="23" t="str">
        <f ca="1">IF('h-kruis'!J6="","",IF('h-kruis'!J6=0.5,"½",'h-kruis'!J6))</f>
        <v/>
      </c>
      <c r="K6" s="9">
        <f ca="1">IF(LEN('h-kruis'!K6)&gt;1,IF(LEFT('h-kruis'!K6,1)="0","½",LEFT('h-kruis'!K6,1)&amp;"½"),'h-kruis'!K6)</f>
        <v>0</v>
      </c>
      <c r="L6" s="9">
        <f ca="1">_xlfn.RANK.EQ('h-kruis'!K6,'h-kruis'!K2:K7,0)</f>
        <v>1</v>
      </c>
      <c r="M6" s="61" t="s">
        <v>112</v>
      </c>
      <c r="N6" s="59" t="s">
        <v>102</v>
      </c>
      <c r="O6" s="59" t="s">
        <v>120</v>
      </c>
      <c r="P6" s="59" t="s">
        <v>121</v>
      </c>
      <c r="AB6" s="49"/>
    </row>
    <row r="7" spans="1:28" ht="12.75">
      <c r="A7" s="18">
        <v>6</v>
      </c>
      <c r="B7" s="8" t="str">
        <f ca="1">OFFSET('h-lot'!A$6,('h-kruis'!A7-1)*6,0)</f>
        <v/>
      </c>
      <c r="C7" s="12" t="str">
        <f ca="1">OFFSET('h-lot'!B$6,('h-kruis'!A7-1)*6,0)</f>
        <v/>
      </c>
      <c r="D7" s="12" t="str">
        <f ca="1">OFFSET('h-lot'!C$6,('h-kruis'!A7-1)*6,0)</f>
        <v/>
      </c>
      <c r="E7" s="23" t="str">
        <f ca="1">IF('h-kruis'!E7="","",IF('h-kruis'!E7=0.5,"½",'h-kruis'!E7))</f>
        <v/>
      </c>
      <c r="F7" s="23" t="str">
        <f ca="1">IF('h-kruis'!F7="","",IF('h-kruis'!F7=0.5,"½",'h-kruis'!F7))</f>
        <v/>
      </c>
      <c r="G7" s="23" t="str">
        <f ca="1">IF('h-kruis'!G7="","",IF('h-kruis'!G7=0.5,"½",'h-kruis'!G7))</f>
        <v/>
      </c>
      <c r="H7" s="23" t="str">
        <f ca="1">IF('h-kruis'!H7="","",IF('h-kruis'!H7=0.5,"½",'h-kruis'!H7))</f>
        <v/>
      </c>
      <c r="I7" s="23" t="str">
        <f ca="1">IF('h-kruis'!I7="","",IF('h-kruis'!I7=0.5,"½",'h-kruis'!I7))</f>
        <v/>
      </c>
      <c r="J7" s="16"/>
      <c r="K7" s="9">
        <f ca="1">IF(LEN('h-kruis'!K7)&gt;1,IF(LEFT('h-kruis'!K7,1)="0","½",LEFT('h-kruis'!K7,1)&amp;"½"),'h-kruis'!K7)</f>
        <v>0</v>
      </c>
      <c r="L7" s="9">
        <f ca="1">_xlfn.RANK.EQ('h-kruis'!K7,'h-kruis'!K2:K7,0)</f>
        <v>1</v>
      </c>
      <c r="AB7" s="49"/>
    </row>
    <row r="8" ht="12.75">
      <c r="B8" s="35" t="s">
        <v>19</v>
      </c>
    </row>
    <row r="9" spans="1:16" s="4" customFormat="1" ht="12.75">
      <c r="A9" s="17"/>
      <c r="B9" s="6" t="str">
        <f>"Zeskamp "&amp;'h-kruis'!A9</f>
        <v>Zeskamp 2</v>
      </c>
      <c r="C9" s="11"/>
      <c r="D9" s="10"/>
      <c r="E9" s="7">
        <v>1</v>
      </c>
      <c r="F9" s="7">
        <v>2</v>
      </c>
      <c r="G9" s="7">
        <v>3</v>
      </c>
      <c r="H9" s="7">
        <v>4</v>
      </c>
      <c r="I9" s="7">
        <v>5</v>
      </c>
      <c r="J9" s="7">
        <v>6</v>
      </c>
      <c r="K9" s="7" t="s">
        <v>12</v>
      </c>
      <c r="L9" s="7" t="s">
        <v>47</v>
      </c>
      <c r="M9" s="15"/>
      <c r="N9" s="14" t="str">
        <f>"bord "&amp;'h-kruis'!B9</f>
        <v>bord 1</v>
      </c>
      <c r="O9" s="14" t="str">
        <f>"bord "&amp;'h-kruis'!C9</f>
        <v>bord 2</v>
      </c>
      <c r="P9" s="14" t="str">
        <f>"bord "&amp;'h-kruis'!D9</f>
        <v>bord 3</v>
      </c>
    </row>
    <row r="10" spans="1:16" s="49" customFormat="1" ht="12.75">
      <c r="A10" s="18">
        <v>1</v>
      </c>
      <c r="B10" s="8" t="str">
        <f ca="1">OFFSET('h-lot'!A$1,('h-kruis'!A10-1)*6,0)</f>
        <v/>
      </c>
      <c r="C10" s="12" t="str">
        <f ca="1">OFFSET('h-lot'!B$1,('h-kruis'!A10-1)*6,0)</f>
        <v/>
      </c>
      <c r="D10" s="12" t="str">
        <f ca="1">OFFSET('h-lot'!C$1,('h-kruis'!A10-1)*6,0)</f>
        <v/>
      </c>
      <c r="E10" s="16"/>
      <c r="F10" s="23" t="str">
        <f ca="1">IF('h-kruis'!F10="","",IF('h-kruis'!F10=0.5,"½",'h-kruis'!F10))</f>
        <v/>
      </c>
      <c r="G10" s="23" t="str">
        <f ca="1">IF('h-kruis'!G10="","",IF('h-kruis'!G10=0.5,"½",'h-kruis'!G10))</f>
        <v/>
      </c>
      <c r="H10" s="23" t="str">
        <f ca="1">IF('h-kruis'!H10="","",IF('h-kruis'!H10=0.5,"½",'h-kruis'!H10))</f>
        <v/>
      </c>
      <c r="I10" s="23" t="str">
        <f ca="1">IF('h-kruis'!I10="","",IF('h-kruis'!I10=0.5,"½",'h-kruis'!I10))</f>
        <v/>
      </c>
      <c r="J10" s="23" t="str">
        <f ca="1">IF('h-kruis'!J10="","",IF('h-kruis'!J10=0.5,"½",'h-kruis'!J10))</f>
        <v/>
      </c>
      <c r="K10" s="9">
        <f ca="1">IF(LEN('h-kruis'!K10)&gt;1,IF(LEFT('h-kruis'!K10,1)="0","½",LEFT('h-kruis'!K10,1)&amp;"½"),'h-kruis'!K10)</f>
        <v>0</v>
      </c>
      <c r="L10" s="9">
        <f ca="1">_xlfn.RANK.EQ('h-kruis'!K10,'h-kruis'!K10:K15,0)</f>
        <v>1</v>
      </c>
      <c r="M10" s="13" t="s">
        <v>14</v>
      </c>
      <c r="N10" s="59" t="s">
        <v>109</v>
      </c>
      <c r="O10" s="59" t="s">
        <v>18</v>
      </c>
      <c r="P10" s="59" t="s">
        <v>110</v>
      </c>
    </row>
    <row r="11" spans="1:16" s="49" customFormat="1" ht="12.75">
      <c r="A11" s="18">
        <v>2</v>
      </c>
      <c r="B11" s="8" t="str">
        <f ca="1">OFFSET('h-lot'!A$2,('h-kruis'!A11-1)*6,0)</f>
        <v/>
      </c>
      <c r="C11" s="12" t="str">
        <f ca="1">OFFSET('h-lot'!B$2,('h-kruis'!A11-1)*6,0)</f>
        <v/>
      </c>
      <c r="D11" s="12" t="str">
        <f ca="1">OFFSET('h-lot'!C$2,('h-kruis'!A11-1)*6,0)</f>
        <v/>
      </c>
      <c r="E11" s="23" t="str">
        <f ca="1">IF('h-kruis'!E11="","",IF('h-kruis'!E11=0.5,"½",'h-kruis'!E11))</f>
        <v/>
      </c>
      <c r="F11" s="16"/>
      <c r="G11" s="23" t="str">
        <f ca="1">IF('h-kruis'!G11="","",IF('h-kruis'!G11=0.5,"½",'h-kruis'!G11))</f>
        <v/>
      </c>
      <c r="H11" s="23" t="str">
        <f ca="1">IF('h-kruis'!H11="","",IF('h-kruis'!H11=0.5,"½",'h-kruis'!H11))</f>
        <v/>
      </c>
      <c r="I11" s="23" t="str">
        <f ca="1">IF('h-kruis'!I11="","",IF('h-kruis'!I11=0.5,"½",'h-kruis'!I11))</f>
        <v/>
      </c>
      <c r="J11" s="23" t="str">
        <f ca="1">IF('h-kruis'!J11="","",IF('h-kruis'!J11=0.5,"½",'h-kruis'!J11))</f>
        <v/>
      </c>
      <c r="K11" s="9">
        <f ca="1">IF(LEN('h-kruis'!K11)&gt;1,IF(LEFT('h-kruis'!K11,1)="0","½",LEFT('h-kruis'!K11,1)&amp;"½"),'h-kruis'!K11)</f>
        <v>0</v>
      </c>
      <c r="L11" s="9">
        <f ca="1">_xlfn.RANK.EQ('h-kruis'!K11,'h-kruis'!K10:K15,0)</f>
        <v>1</v>
      </c>
      <c r="M11" s="13" t="s">
        <v>15</v>
      </c>
      <c r="N11" s="59" t="s">
        <v>113</v>
      </c>
      <c r="O11" s="59" t="s">
        <v>114</v>
      </c>
      <c r="P11" s="60" t="s">
        <v>13</v>
      </c>
    </row>
    <row r="12" spans="1:16" s="49" customFormat="1" ht="12.75">
      <c r="A12" s="18">
        <v>3</v>
      </c>
      <c r="B12" s="8" t="str">
        <f ca="1">OFFSET('h-lot'!A$3,('h-kruis'!A12-1)*6,0)</f>
        <v/>
      </c>
      <c r="C12" s="12" t="str">
        <f ca="1">OFFSET('h-lot'!B$3,('h-kruis'!A12-1)*6,0)</f>
        <v/>
      </c>
      <c r="D12" s="12" t="str">
        <f ca="1">OFFSET('h-lot'!C$3,('h-kruis'!A12-1)*6,0)</f>
        <v/>
      </c>
      <c r="E12" s="23" t="str">
        <f ca="1">IF('h-kruis'!E12="","",IF('h-kruis'!E12=0.5,"½",'h-kruis'!E12))</f>
        <v/>
      </c>
      <c r="F12" s="23" t="str">
        <f ca="1">IF('h-kruis'!F12="","",IF('h-kruis'!F12=0.5,"½",'h-kruis'!F12))</f>
        <v/>
      </c>
      <c r="G12" s="16"/>
      <c r="H12" s="23" t="str">
        <f ca="1">IF('h-kruis'!H12="","",IF('h-kruis'!H12=0.5,"½",'h-kruis'!H12))</f>
        <v/>
      </c>
      <c r="I12" s="23" t="str">
        <f ca="1">IF('h-kruis'!I12="","",IF('h-kruis'!I12=0.5,"½",'h-kruis'!I12))</f>
        <v/>
      </c>
      <c r="J12" s="23" t="str">
        <f ca="1">IF('h-kruis'!J12="","",IF('h-kruis'!J12=0.5,"½",'h-kruis'!J12))</f>
        <v/>
      </c>
      <c r="K12" s="9">
        <f ca="1">IF(LEN('h-kruis'!K12)&gt;1,IF(LEFT('h-kruis'!K12,1)="0","½",LEFT('h-kruis'!K12,1)&amp;"½"),'h-kruis'!K12)</f>
        <v>0</v>
      </c>
      <c r="L12" s="9">
        <f ca="1">_xlfn.RANK.EQ('h-kruis'!K12,'h-kruis'!K10:K15,0)</f>
        <v>1</v>
      </c>
      <c r="M12" s="13" t="s">
        <v>16</v>
      </c>
      <c r="N12" s="59" t="s">
        <v>115</v>
      </c>
      <c r="O12" s="59" t="s">
        <v>116</v>
      </c>
      <c r="P12" s="59" t="s">
        <v>117</v>
      </c>
    </row>
    <row r="13" spans="1:16" s="49" customFormat="1" ht="12.75">
      <c r="A13" s="18">
        <v>4</v>
      </c>
      <c r="B13" s="8" t="str">
        <f ca="1">OFFSET('h-lot'!A$4,('h-kruis'!A13-1)*6,0)</f>
        <v/>
      </c>
      <c r="C13" s="12" t="str">
        <f ca="1">OFFSET('h-lot'!B$4,('h-kruis'!A13-1)*6,0)</f>
        <v/>
      </c>
      <c r="D13" s="12" t="str">
        <f ca="1">OFFSET('h-lot'!C$4,('h-kruis'!A13-1)*6,0)</f>
        <v/>
      </c>
      <c r="E13" s="23" t="str">
        <f ca="1">IF('h-kruis'!E13="","",IF('h-kruis'!E13=0.5,"½",'h-kruis'!E13))</f>
        <v/>
      </c>
      <c r="F13" s="23" t="str">
        <f ca="1">IF('h-kruis'!F13="","",IF('h-kruis'!F13=0.5,"½",'h-kruis'!F13))</f>
        <v/>
      </c>
      <c r="G13" s="23" t="str">
        <f ca="1">IF('h-kruis'!G13="","",IF('h-kruis'!G13=0.5,"½",'h-kruis'!G13))</f>
        <v/>
      </c>
      <c r="H13" s="16"/>
      <c r="I13" s="23" t="str">
        <f ca="1">IF('h-kruis'!I13="","",IF('h-kruis'!I13=0.5,"½",'h-kruis'!I13))</f>
        <v/>
      </c>
      <c r="J13" s="23" t="str">
        <f ca="1">IF('h-kruis'!J13="","",IF('h-kruis'!J13=0.5,"½",'h-kruis'!J13))</f>
        <v/>
      </c>
      <c r="K13" s="9">
        <f ca="1">IF(LEN('h-kruis'!K13)&gt;1,IF(LEFT('h-kruis'!K13,1)="0","½",LEFT('h-kruis'!K13,1)&amp;"½"),'h-kruis'!K13)</f>
        <v>0</v>
      </c>
      <c r="L13" s="9">
        <f ca="1">_xlfn.RANK.EQ('h-kruis'!K13,'h-kruis'!K10:K15,0)</f>
        <v>1</v>
      </c>
      <c r="M13" s="61" t="s">
        <v>111</v>
      </c>
      <c r="N13" s="59" t="s">
        <v>118</v>
      </c>
      <c r="O13" s="59" t="s">
        <v>101</v>
      </c>
      <c r="P13" s="59" t="s">
        <v>119</v>
      </c>
    </row>
    <row r="14" spans="1:16" ht="12.75">
      <c r="A14" s="18">
        <v>5</v>
      </c>
      <c r="B14" s="8" t="str">
        <f ca="1">OFFSET('h-lot'!A$5,('h-kruis'!A14-1)*6,0)</f>
        <v/>
      </c>
      <c r="C14" s="12" t="str">
        <f ca="1">OFFSET('h-lot'!B$5,('h-kruis'!A14-1)*6,0)</f>
        <v/>
      </c>
      <c r="D14" s="12" t="str">
        <f ca="1">OFFSET('h-lot'!C$5,('h-kruis'!A14-1)*6,0)</f>
        <v/>
      </c>
      <c r="E14" s="23" t="str">
        <f ca="1">IF('h-kruis'!E14="","",IF('h-kruis'!E14=0.5,"½",'h-kruis'!E14))</f>
        <v/>
      </c>
      <c r="F14" s="23" t="str">
        <f ca="1">IF('h-kruis'!F14="","",IF('h-kruis'!F14=0.5,"½",'h-kruis'!F14))</f>
        <v/>
      </c>
      <c r="G14" s="23" t="str">
        <f ca="1">IF('h-kruis'!G14="","",IF('h-kruis'!G14=0.5,"½",'h-kruis'!G14))</f>
        <v/>
      </c>
      <c r="H14" s="23" t="str">
        <f ca="1">IF('h-kruis'!H14="","",IF('h-kruis'!H14=0.5,"½",'h-kruis'!H14))</f>
        <v/>
      </c>
      <c r="I14" s="16"/>
      <c r="J14" s="23" t="str">
        <f ca="1">IF('h-kruis'!J14="","",IF('h-kruis'!J14=0.5,"½",'h-kruis'!J14))</f>
        <v/>
      </c>
      <c r="K14" s="9">
        <f ca="1">IF(LEN('h-kruis'!K14)&gt;1,IF(LEFT('h-kruis'!K14,1)="0","½",LEFT('h-kruis'!K14,1)&amp;"½"),'h-kruis'!K14)</f>
        <v>0</v>
      </c>
      <c r="L14" s="9">
        <f ca="1">_xlfn.RANK.EQ('h-kruis'!K14,'h-kruis'!K10:K15,0)</f>
        <v>1</v>
      </c>
      <c r="M14" s="61" t="s">
        <v>112</v>
      </c>
      <c r="N14" s="59" t="s">
        <v>102</v>
      </c>
      <c r="O14" s="59" t="s">
        <v>120</v>
      </c>
      <c r="P14" s="59" t="s">
        <v>121</v>
      </c>
    </row>
    <row r="15" spans="1:16" s="4" customFormat="1" ht="12.75">
      <c r="A15" s="18">
        <v>6</v>
      </c>
      <c r="B15" s="8" t="str">
        <f ca="1">OFFSET('h-lot'!A$6,('h-kruis'!A15-1)*6,0)</f>
        <v/>
      </c>
      <c r="C15" s="12" t="str">
        <f ca="1">OFFSET('h-lot'!B$6,('h-kruis'!A15-1)*6,0)</f>
        <v/>
      </c>
      <c r="D15" s="12" t="str">
        <f ca="1">OFFSET('h-lot'!C$6,('h-kruis'!A15-1)*6,0)</f>
        <v/>
      </c>
      <c r="E15" s="23" t="str">
        <f ca="1">IF('h-kruis'!E15="","",IF('h-kruis'!E15=0.5,"½",'h-kruis'!E15))</f>
        <v/>
      </c>
      <c r="F15" s="23" t="str">
        <f ca="1">IF('h-kruis'!F15="","",IF('h-kruis'!F15=0.5,"½",'h-kruis'!F15))</f>
        <v/>
      </c>
      <c r="G15" s="23" t="str">
        <f ca="1">IF('h-kruis'!G15="","",IF('h-kruis'!G15=0.5,"½",'h-kruis'!G15))</f>
        <v/>
      </c>
      <c r="H15" s="23" t="str">
        <f ca="1">IF('h-kruis'!H15="","",IF('h-kruis'!H15=0.5,"½",'h-kruis'!H15))</f>
        <v/>
      </c>
      <c r="I15" s="23" t="str">
        <f ca="1">IF('h-kruis'!I15="","",IF('h-kruis'!I15=0.5,"½",'h-kruis'!I15))</f>
        <v/>
      </c>
      <c r="J15" s="16"/>
      <c r="K15" s="9">
        <f ca="1">IF(LEN('h-kruis'!K15)&gt;1,IF(LEFT('h-kruis'!K15,1)="0","½",LEFT('h-kruis'!K15,1)&amp;"½"),'h-kruis'!K15)</f>
        <v>0</v>
      </c>
      <c r="L15" s="9">
        <f ca="1">_xlfn.RANK.EQ('h-kruis'!K15,'h-kruis'!K10:K15,0)</f>
        <v>1</v>
      </c>
      <c r="M15" s="13"/>
      <c r="N15" s="5"/>
      <c r="O15" s="5"/>
      <c r="P15" s="5"/>
    </row>
    <row r="16" spans="1:16" s="49" customFormat="1" ht="12.75">
      <c r="A16" s="1"/>
      <c r="B16" s="49" t="s">
        <v>19</v>
      </c>
      <c r="C16" s="13"/>
      <c r="E16" s="5"/>
      <c r="F16" s="5"/>
      <c r="G16" s="5"/>
      <c r="H16" s="5"/>
      <c r="I16" s="5"/>
      <c r="J16" s="5"/>
      <c r="K16" s="5"/>
      <c r="L16" s="5"/>
      <c r="M16" s="13"/>
      <c r="N16" s="5"/>
      <c r="O16" s="5"/>
      <c r="P16" s="5"/>
    </row>
    <row r="17" spans="1:16" s="49" customFormat="1" ht="12.75">
      <c r="A17" s="17"/>
      <c r="B17" s="6" t="str">
        <f>"Zeskamp "&amp;'h-kruis'!A17</f>
        <v>Zeskamp 3</v>
      </c>
      <c r="C17" s="11"/>
      <c r="D17" s="10"/>
      <c r="E17" s="7">
        <v>1</v>
      </c>
      <c r="F17" s="7">
        <v>2</v>
      </c>
      <c r="G17" s="7">
        <v>3</v>
      </c>
      <c r="H17" s="7">
        <v>4</v>
      </c>
      <c r="I17" s="7">
        <v>5</v>
      </c>
      <c r="J17" s="7">
        <v>6</v>
      </c>
      <c r="K17" s="7" t="s">
        <v>12</v>
      </c>
      <c r="L17" s="7" t="s">
        <v>47</v>
      </c>
      <c r="M17" s="15"/>
      <c r="N17" s="14" t="str">
        <f>"bord "&amp;'h-kruis'!B17</f>
        <v>bord 1</v>
      </c>
      <c r="O17" s="14" t="str">
        <f>"bord "&amp;'h-kruis'!C17</f>
        <v>bord 2</v>
      </c>
      <c r="P17" s="14" t="str">
        <f>"bord "&amp;'h-kruis'!D17</f>
        <v>bord 3</v>
      </c>
    </row>
    <row r="18" spans="1:16" s="49" customFormat="1" ht="12.75">
      <c r="A18" s="18">
        <v>1</v>
      </c>
      <c r="B18" s="8" t="str">
        <f ca="1">OFFSET('h-lot'!A$1,('h-kruis'!A18-1)*6,0)</f>
        <v/>
      </c>
      <c r="C18" s="12" t="str">
        <f ca="1">OFFSET('h-lot'!B$1,('h-kruis'!A18-1)*6,0)</f>
        <v/>
      </c>
      <c r="D18" s="12" t="str">
        <f ca="1">OFFSET('h-lot'!C$1,('h-kruis'!A18-1)*6,0)</f>
        <v/>
      </c>
      <c r="E18" s="16"/>
      <c r="F18" s="23" t="str">
        <f ca="1">IF('h-kruis'!F18="","",IF('h-kruis'!F18=0.5,"½",'h-kruis'!F18))</f>
        <v/>
      </c>
      <c r="G18" s="23" t="str">
        <f ca="1">IF('h-kruis'!G18="","",IF('h-kruis'!G18=0.5,"½",'h-kruis'!G18))</f>
        <v/>
      </c>
      <c r="H18" s="23" t="str">
        <f ca="1">IF('h-kruis'!H18="","",IF('h-kruis'!H18=0.5,"½",'h-kruis'!H18))</f>
        <v/>
      </c>
      <c r="I18" s="23" t="str">
        <f ca="1">IF('h-kruis'!I18="","",IF('h-kruis'!I18=0.5,"½",'h-kruis'!I18))</f>
        <v/>
      </c>
      <c r="J18" s="23" t="str">
        <f ca="1">IF('h-kruis'!J18="","",IF('h-kruis'!J18=0.5,"½",'h-kruis'!J18))</f>
        <v/>
      </c>
      <c r="K18" s="9">
        <f ca="1">IF(LEN('h-kruis'!K18)&gt;1,IF(LEFT('h-kruis'!K18,1)="0","½",LEFT('h-kruis'!K18,1)&amp;"½"),'h-kruis'!K18)</f>
        <v>0</v>
      </c>
      <c r="L18" s="9">
        <f ca="1">_xlfn.RANK.EQ('h-kruis'!K18,'h-kruis'!K18:K23,0)</f>
        <v>1</v>
      </c>
      <c r="M18" s="13" t="s">
        <v>14</v>
      </c>
      <c r="N18" s="59" t="s">
        <v>109</v>
      </c>
      <c r="O18" s="59" t="s">
        <v>18</v>
      </c>
      <c r="P18" s="59" t="s">
        <v>110</v>
      </c>
    </row>
    <row r="19" spans="1:16" s="49" customFormat="1" ht="12.75">
      <c r="A19" s="18">
        <v>2</v>
      </c>
      <c r="B19" s="8" t="str">
        <f ca="1">OFFSET('h-lot'!A$2,('h-kruis'!A19-1)*6,0)</f>
        <v/>
      </c>
      <c r="C19" s="12" t="str">
        <f ca="1">OFFSET('h-lot'!B$2,('h-kruis'!A19-1)*6,0)</f>
        <v/>
      </c>
      <c r="D19" s="12" t="str">
        <f ca="1">OFFSET('h-lot'!C$2,('h-kruis'!A19-1)*6,0)</f>
        <v/>
      </c>
      <c r="E19" s="23" t="str">
        <f ca="1">IF('h-kruis'!E19="","",IF('h-kruis'!E19=0.5,"½",'h-kruis'!E19))</f>
        <v/>
      </c>
      <c r="F19" s="16"/>
      <c r="G19" s="23" t="str">
        <f ca="1">IF('h-kruis'!G19="","",IF('h-kruis'!G19=0.5,"½",'h-kruis'!G19))</f>
        <v/>
      </c>
      <c r="H19" s="23" t="str">
        <f ca="1">IF('h-kruis'!H19="","",IF('h-kruis'!H19=0.5,"½",'h-kruis'!H19))</f>
        <v/>
      </c>
      <c r="I19" s="23" t="str">
        <f ca="1">IF('h-kruis'!I19="","",IF('h-kruis'!I19=0.5,"½",'h-kruis'!I19))</f>
        <v/>
      </c>
      <c r="J19" s="23" t="str">
        <f ca="1">IF('h-kruis'!J19="","",IF('h-kruis'!J19=0.5,"½",'h-kruis'!J19))</f>
        <v/>
      </c>
      <c r="K19" s="9">
        <f ca="1">IF(LEN('h-kruis'!K19)&gt;1,IF(LEFT('h-kruis'!K19,1)="0","½",LEFT('h-kruis'!K19,1)&amp;"½"),'h-kruis'!K19)</f>
        <v>0</v>
      </c>
      <c r="L19" s="9">
        <f ca="1">_xlfn.RANK.EQ('h-kruis'!K19,'h-kruis'!K18:K23,0)</f>
        <v>1</v>
      </c>
      <c r="M19" s="13" t="s">
        <v>15</v>
      </c>
      <c r="N19" s="59" t="s">
        <v>113</v>
      </c>
      <c r="O19" s="59" t="s">
        <v>114</v>
      </c>
      <c r="P19" s="60" t="s">
        <v>13</v>
      </c>
    </row>
    <row r="20" spans="1:16" ht="12.75">
      <c r="A20" s="18">
        <v>3</v>
      </c>
      <c r="B20" s="8" t="str">
        <f ca="1">OFFSET('h-lot'!A$3,('h-kruis'!A20-1)*6,0)</f>
        <v/>
      </c>
      <c r="C20" s="12" t="str">
        <f ca="1">OFFSET('h-lot'!B$3,('h-kruis'!A20-1)*6,0)</f>
        <v/>
      </c>
      <c r="D20" s="12" t="str">
        <f ca="1">OFFSET('h-lot'!C$3,('h-kruis'!A20-1)*6,0)</f>
        <v/>
      </c>
      <c r="E20" s="23" t="str">
        <f ca="1">IF('h-kruis'!E20="","",IF('h-kruis'!E20=0.5,"½",'h-kruis'!E20))</f>
        <v/>
      </c>
      <c r="F20" s="23" t="str">
        <f ca="1">IF('h-kruis'!F20="","",IF('h-kruis'!F20=0.5,"½",'h-kruis'!F20))</f>
        <v/>
      </c>
      <c r="G20" s="16"/>
      <c r="H20" s="23" t="str">
        <f ca="1">IF('h-kruis'!H20="","",IF('h-kruis'!H20=0.5,"½",'h-kruis'!H20))</f>
        <v/>
      </c>
      <c r="I20" s="23" t="str">
        <f ca="1">IF('h-kruis'!I20="","",IF('h-kruis'!I20=0.5,"½",'h-kruis'!I20))</f>
        <v/>
      </c>
      <c r="J20" s="23" t="str">
        <f ca="1">IF('h-kruis'!J20="","",IF('h-kruis'!J20=0.5,"½",'h-kruis'!J20))</f>
        <v/>
      </c>
      <c r="K20" s="9">
        <f ca="1">IF(LEN('h-kruis'!K20)&gt;1,IF(LEFT('h-kruis'!K20,1)="0","½",LEFT('h-kruis'!K20,1)&amp;"½"),'h-kruis'!K20)</f>
        <v>0</v>
      </c>
      <c r="L20" s="9">
        <f ca="1">_xlfn.RANK.EQ('h-kruis'!K20,'h-kruis'!K18:K23,0)</f>
        <v>1</v>
      </c>
      <c r="M20" s="13" t="s">
        <v>16</v>
      </c>
      <c r="N20" s="59" t="s">
        <v>115</v>
      </c>
      <c r="O20" s="59" t="s">
        <v>116</v>
      </c>
      <c r="P20" s="59" t="s">
        <v>117</v>
      </c>
    </row>
    <row r="21" spans="1:16" s="4" customFormat="1" ht="12.75">
      <c r="A21" s="18">
        <v>4</v>
      </c>
      <c r="B21" s="8" t="str">
        <f ca="1">OFFSET('h-lot'!A$4,('h-kruis'!A21-1)*6,0)</f>
        <v/>
      </c>
      <c r="C21" s="12" t="str">
        <f ca="1">OFFSET('h-lot'!B$4,('h-kruis'!A21-1)*6,0)</f>
        <v/>
      </c>
      <c r="D21" s="12" t="str">
        <f ca="1">OFFSET('h-lot'!C$4,('h-kruis'!A21-1)*6,0)</f>
        <v/>
      </c>
      <c r="E21" s="23" t="str">
        <f ca="1">IF('h-kruis'!E21="","",IF('h-kruis'!E21=0.5,"½",'h-kruis'!E21))</f>
        <v/>
      </c>
      <c r="F21" s="23" t="str">
        <f ca="1">IF('h-kruis'!F21="","",IF('h-kruis'!F21=0.5,"½",'h-kruis'!F21))</f>
        <v/>
      </c>
      <c r="G21" s="23" t="str">
        <f ca="1">IF('h-kruis'!G21="","",IF('h-kruis'!G21=0.5,"½",'h-kruis'!G21))</f>
        <v/>
      </c>
      <c r="H21" s="16"/>
      <c r="I21" s="23" t="str">
        <f ca="1">IF('h-kruis'!I21="","",IF('h-kruis'!I21=0.5,"½",'h-kruis'!I21))</f>
        <v/>
      </c>
      <c r="J21" s="23" t="str">
        <f ca="1">IF('h-kruis'!J21="","",IF('h-kruis'!J21=0.5,"½",'h-kruis'!J21))</f>
        <v/>
      </c>
      <c r="K21" s="9">
        <f ca="1">IF(LEN('h-kruis'!K21)&gt;1,IF(LEFT('h-kruis'!K21,1)="0","½",LEFT('h-kruis'!K21,1)&amp;"½"),'h-kruis'!K21)</f>
        <v>0</v>
      </c>
      <c r="L21" s="9">
        <f ca="1">_xlfn.RANK.EQ('h-kruis'!K21,'h-kruis'!K18:K23,0)</f>
        <v>1</v>
      </c>
      <c r="M21" s="61" t="s">
        <v>111</v>
      </c>
      <c r="N21" s="59" t="s">
        <v>118</v>
      </c>
      <c r="O21" s="59" t="s">
        <v>101</v>
      </c>
      <c r="P21" s="59" t="s">
        <v>119</v>
      </c>
    </row>
    <row r="22" spans="1:16" s="49" customFormat="1" ht="12.75">
      <c r="A22" s="18">
        <v>5</v>
      </c>
      <c r="B22" s="8" t="str">
        <f ca="1">OFFSET('h-lot'!A$5,('h-kruis'!A22-1)*6,0)</f>
        <v/>
      </c>
      <c r="C22" s="12" t="str">
        <f ca="1">OFFSET('h-lot'!B$5,('h-kruis'!A22-1)*6,0)</f>
        <v/>
      </c>
      <c r="D22" s="12" t="str">
        <f ca="1">OFFSET('h-lot'!C$5,('h-kruis'!A22-1)*6,0)</f>
        <v/>
      </c>
      <c r="E22" s="23" t="str">
        <f ca="1">IF('h-kruis'!E22="","",IF('h-kruis'!E22=0.5,"½",'h-kruis'!E22))</f>
        <v/>
      </c>
      <c r="F22" s="23" t="str">
        <f ca="1">IF('h-kruis'!F22="","",IF('h-kruis'!F22=0.5,"½",'h-kruis'!F22))</f>
        <v/>
      </c>
      <c r="G22" s="23" t="str">
        <f ca="1">IF('h-kruis'!G22="","",IF('h-kruis'!G22=0.5,"½",'h-kruis'!G22))</f>
        <v/>
      </c>
      <c r="H22" s="23" t="str">
        <f ca="1">IF('h-kruis'!H22="","",IF('h-kruis'!H22=0.5,"½",'h-kruis'!H22))</f>
        <v/>
      </c>
      <c r="I22" s="16"/>
      <c r="J22" s="23" t="str">
        <f ca="1">IF('h-kruis'!J22="","",IF('h-kruis'!J22=0.5,"½",'h-kruis'!J22))</f>
        <v/>
      </c>
      <c r="K22" s="9">
        <f ca="1">IF(LEN('h-kruis'!K22)&gt;1,IF(LEFT('h-kruis'!K22,1)="0","½",LEFT('h-kruis'!K22,1)&amp;"½"),'h-kruis'!K22)</f>
        <v>0</v>
      </c>
      <c r="L22" s="9">
        <f ca="1">_xlfn.RANK.EQ('h-kruis'!K22,'h-kruis'!K18:K23,0)</f>
        <v>1</v>
      </c>
      <c r="M22" s="61" t="s">
        <v>112</v>
      </c>
      <c r="N22" s="59" t="s">
        <v>102</v>
      </c>
      <c r="O22" s="59" t="s">
        <v>120</v>
      </c>
      <c r="P22" s="59" t="s">
        <v>121</v>
      </c>
    </row>
    <row r="23" spans="1:16" s="49" customFormat="1" ht="12.75">
      <c r="A23" s="18">
        <v>6</v>
      </c>
      <c r="B23" s="8" t="str">
        <f ca="1">OFFSET('h-lot'!A$6,('h-kruis'!A23-1)*6,0)</f>
        <v/>
      </c>
      <c r="C23" s="12" t="str">
        <f ca="1">OFFSET('h-lot'!B$6,('h-kruis'!A23-1)*6,0)</f>
        <v/>
      </c>
      <c r="D23" s="12" t="str">
        <f ca="1">OFFSET('h-lot'!C$6,('h-kruis'!A23-1)*6,0)</f>
        <v/>
      </c>
      <c r="E23" s="23" t="str">
        <f ca="1">IF('h-kruis'!E23="","",IF('h-kruis'!E23=0.5,"½",'h-kruis'!E23))</f>
        <v/>
      </c>
      <c r="F23" s="23" t="str">
        <f ca="1">IF('h-kruis'!F23="","",IF('h-kruis'!F23=0.5,"½",'h-kruis'!F23))</f>
        <v/>
      </c>
      <c r="G23" s="23" t="str">
        <f ca="1">IF('h-kruis'!G23="","",IF('h-kruis'!G23=0.5,"½",'h-kruis'!G23))</f>
        <v/>
      </c>
      <c r="H23" s="23" t="str">
        <f ca="1">IF('h-kruis'!H23="","",IF('h-kruis'!H23=0.5,"½",'h-kruis'!H23))</f>
        <v/>
      </c>
      <c r="I23" s="23" t="str">
        <f ca="1">IF('h-kruis'!I23="","",IF('h-kruis'!I23=0.5,"½",'h-kruis'!I23))</f>
        <v/>
      </c>
      <c r="J23" s="16"/>
      <c r="K23" s="9">
        <f ca="1">IF(LEN('h-kruis'!K23)&gt;1,IF(LEFT('h-kruis'!K23,1)="0","½",LEFT('h-kruis'!K23,1)&amp;"½"),'h-kruis'!K23)</f>
        <v>0</v>
      </c>
      <c r="L23" s="9">
        <f ca="1">_xlfn.RANK.EQ('h-kruis'!K23,'h-kruis'!K18:K23,0)</f>
        <v>1</v>
      </c>
      <c r="M23" s="13"/>
      <c r="N23" s="5"/>
      <c r="O23" s="5"/>
      <c r="P23" s="5"/>
    </row>
    <row r="24" spans="1:16" s="49" customFormat="1" ht="12.75">
      <c r="A24" s="1"/>
      <c r="B24" s="49" t="s">
        <v>19</v>
      </c>
      <c r="C24" s="13"/>
      <c r="E24" s="5"/>
      <c r="F24" s="5"/>
      <c r="G24" s="5"/>
      <c r="H24" s="5"/>
      <c r="I24" s="5"/>
      <c r="J24" s="5"/>
      <c r="K24" s="5"/>
      <c r="L24" s="5"/>
      <c r="M24" s="13"/>
      <c r="N24" s="5"/>
      <c r="O24" s="5"/>
      <c r="P24" s="5"/>
    </row>
    <row r="25" spans="1:16" s="49" customFormat="1" ht="12.75">
      <c r="A25" s="17"/>
      <c r="B25" s="6" t="str">
        <f>"Zeskamp "&amp;'h-kruis'!A25</f>
        <v>Zeskamp 4</v>
      </c>
      <c r="C25" s="11"/>
      <c r="D25" s="10"/>
      <c r="E25" s="7">
        <v>1</v>
      </c>
      <c r="F25" s="7">
        <v>2</v>
      </c>
      <c r="G25" s="7">
        <v>3</v>
      </c>
      <c r="H25" s="7">
        <v>4</v>
      </c>
      <c r="I25" s="7">
        <v>5</v>
      </c>
      <c r="J25" s="7">
        <v>6</v>
      </c>
      <c r="K25" s="7" t="s">
        <v>12</v>
      </c>
      <c r="L25" s="7" t="s">
        <v>47</v>
      </c>
      <c r="M25" s="15"/>
      <c r="N25" s="14" t="str">
        <f>"bord "&amp;'h-kruis'!B25</f>
        <v>bord 1</v>
      </c>
      <c r="O25" s="14" t="str">
        <f>"bord "&amp;'h-kruis'!C25</f>
        <v>bord 2</v>
      </c>
      <c r="P25" s="14" t="str">
        <f>"bord "&amp;'h-kruis'!D25</f>
        <v>bord 3</v>
      </c>
    </row>
    <row r="26" spans="1:16" ht="12.75">
      <c r="A26" s="18">
        <v>1</v>
      </c>
      <c r="B26" s="8" t="str">
        <f ca="1">OFFSET('h-lot'!A$1,('h-kruis'!A26-1)*6,0)</f>
        <v/>
      </c>
      <c r="C26" s="12" t="str">
        <f ca="1">OFFSET('h-lot'!B$1,('h-kruis'!A26-1)*6,0)</f>
        <v/>
      </c>
      <c r="D26" s="12" t="str">
        <f ca="1">OFFSET('h-lot'!C$1,('h-kruis'!A26-1)*6,0)</f>
        <v/>
      </c>
      <c r="E26" s="16"/>
      <c r="F26" s="23" t="str">
        <f ca="1">IF('h-kruis'!F26="","",IF('h-kruis'!F26=0.5,"½",'h-kruis'!F26))</f>
        <v/>
      </c>
      <c r="G26" s="23" t="str">
        <f ca="1">IF('h-kruis'!G26="","",IF('h-kruis'!G26=0.5,"½",'h-kruis'!G26))</f>
        <v/>
      </c>
      <c r="H26" s="23" t="str">
        <f ca="1">IF('h-kruis'!H26="","",IF('h-kruis'!H26=0.5,"½",'h-kruis'!H26))</f>
        <v/>
      </c>
      <c r="I26" s="23" t="str">
        <f ca="1">IF('h-kruis'!I26="","",IF('h-kruis'!I26=0.5,"½",'h-kruis'!I26))</f>
        <v/>
      </c>
      <c r="J26" s="23" t="str">
        <f ca="1">IF('h-kruis'!J26="","",IF('h-kruis'!J26=0.5,"½",'h-kruis'!J26))</f>
        <v/>
      </c>
      <c r="K26" s="9">
        <f ca="1">IF(LEN('h-kruis'!K26)&gt;1,IF(LEFT('h-kruis'!K26,1)="0","½",LEFT('h-kruis'!K26,1)&amp;"½"),'h-kruis'!K26)</f>
        <v>0</v>
      </c>
      <c r="L26" s="9">
        <f ca="1">_xlfn.RANK.EQ('h-kruis'!K26,'h-kruis'!K26:K31,0)</f>
        <v>1</v>
      </c>
      <c r="M26" s="13" t="s">
        <v>14</v>
      </c>
      <c r="N26" s="59" t="s">
        <v>109</v>
      </c>
      <c r="O26" s="59" t="s">
        <v>18</v>
      </c>
      <c r="P26" s="59" t="s">
        <v>110</v>
      </c>
    </row>
    <row r="27" spans="1:16" s="4" customFormat="1" ht="12.75">
      <c r="A27" s="18">
        <v>2</v>
      </c>
      <c r="B27" s="8" t="str">
        <f ca="1">OFFSET('h-lot'!A$2,('h-kruis'!A27-1)*6,0)</f>
        <v/>
      </c>
      <c r="C27" s="12" t="str">
        <f ca="1">OFFSET('h-lot'!B$2,('h-kruis'!A27-1)*6,0)</f>
        <v/>
      </c>
      <c r="D27" s="12" t="str">
        <f ca="1">OFFSET('h-lot'!C$2,('h-kruis'!A27-1)*6,0)</f>
        <v/>
      </c>
      <c r="E27" s="23" t="str">
        <f ca="1">IF('h-kruis'!E27="","",IF('h-kruis'!E27=0.5,"½",'h-kruis'!E27))</f>
        <v/>
      </c>
      <c r="F27" s="16"/>
      <c r="G27" s="23" t="str">
        <f ca="1">IF('h-kruis'!G27="","",IF('h-kruis'!G27=0.5,"½",'h-kruis'!G27))</f>
        <v/>
      </c>
      <c r="H27" s="23" t="str">
        <f ca="1">IF('h-kruis'!H27="","",IF('h-kruis'!H27=0.5,"½",'h-kruis'!H27))</f>
        <v/>
      </c>
      <c r="I27" s="23" t="str">
        <f ca="1">IF('h-kruis'!I27="","",IF('h-kruis'!I27=0.5,"½",'h-kruis'!I27))</f>
        <v/>
      </c>
      <c r="J27" s="23" t="str">
        <f ca="1">IF('h-kruis'!J27="","",IF('h-kruis'!J27=0.5,"½",'h-kruis'!J27))</f>
        <v/>
      </c>
      <c r="K27" s="9">
        <f ca="1">IF(LEN('h-kruis'!K27)&gt;1,IF(LEFT('h-kruis'!K27,1)="0","½",LEFT('h-kruis'!K27,1)&amp;"½"),'h-kruis'!K27)</f>
        <v>0</v>
      </c>
      <c r="L27" s="9">
        <f ca="1">_xlfn.RANK.EQ('h-kruis'!K27,'h-kruis'!K26:K31,0)</f>
        <v>1</v>
      </c>
      <c r="M27" s="13" t="s">
        <v>15</v>
      </c>
      <c r="N27" s="59" t="s">
        <v>113</v>
      </c>
      <c r="O27" s="59" t="s">
        <v>114</v>
      </c>
      <c r="P27" s="60" t="s">
        <v>13</v>
      </c>
    </row>
    <row r="28" spans="1:16" s="49" customFormat="1" ht="12.75">
      <c r="A28" s="18">
        <v>3</v>
      </c>
      <c r="B28" s="8" t="str">
        <f ca="1">OFFSET('h-lot'!A$3,('h-kruis'!A28-1)*6,0)</f>
        <v/>
      </c>
      <c r="C28" s="12" t="str">
        <f ca="1">OFFSET('h-lot'!B$3,('h-kruis'!A28-1)*6,0)</f>
        <v/>
      </c>
      <c r="D28" s="12" t="str">
        <f ca="1">OFFSET('h-lot'!C$3,('h-kruis'!A28-1)*6,0)</f>
        <v/>
      </c>
      <c r="E28" s="23" t="str">
        <f ca="1">IF('h-kruis'!E28="","",IF('h-kruis'!E28=0.5,"½",'h-kruis'!E28))</f>
        <v/>
      </c>
      <c r="F28" s="23" t="str">
        <f ca="1">IF('h-kruis'!F28="","",IF('h-kruis'!F28=0.5,"½",'h-kruis'!F28))</f>
        <v/>
      </c>
      <c r="G28" s="16"/>
      <c r="H28" s="23" t="str">
        <f ca="1">IF('h-kruis'!H28="","",IF('h-kruis'!H28=0.5,"½",'h-kruis'!H28))</f>
        <v/>
      </c>
      <c r="I28" s="23" t="str">
        <f ca="1">IF('h-kruis'!I28="","",IF('h-kruis'!I28=0.5,"½",'h-kruis'!I28))</f>
        <v/>
      </c>
      <c r="J28" s="23" t="str">
        <f ca="1">IF('h-kruis'!J28="","",IF('h-kruis'!J28=0.5,"½",'h-kruis'!J28))</f>
        <v/>
      </c>
      <c r="K28" s="9">
        <f ca="1">IF(LEN('h-kruis'!K28)&gt;1,IF(LEFT('h-kruis'!K28,1)="0","½",LEFT('h-kruis'!K28,1)&amp;"½"),'h-kruis'!K28)</f>
        <v>0</v>
      </c>
      <c r="L28" s="9">
        <f ca="1">_xlfn.RANK.EQ('h-kruis'!K28,'h-kruis'!K26:K31,0)</f>
        <v>1</v>
      </c>
      <c r="M28" s="13" t="s">
        <v>16</v>
      </c>
      <c r="N28" s="59" t="s">
        <v>115</v>
      </c>
      <c r="O28" s="59" t="s">
        <v>116</v>
      </c>
      <c r="P28" s="59" t="s">
        <v>117</v>
      </c>
    </row>
    <row r="29" spans="1:16" s="49" customFormat="1" ht="12.75">
      <c r="A29" s="18">
        <v>4</v>
      </c>
      <c r="B29" s="8" t="str">
        <f ca="1">OFFSET('h-lot'!A$4,('h-kruis'!A29-1)*6,0)</f>
        <v/>
      </c>
      <c r="C29" s="12" t="str">
        <f ca="1">OFFSET('h-lot'!B$4,('h-kruis'!A29-1)*6,0)</f>
        <v/>
      </c>
      <c r="D29" s="12" t="str">
        <f ca="1">OFFSET('h-lot'!C$4,('h-kruis'!A29-1)*6,0)</f>
        <v/>
      </c>
      <c r="E29" s="23" t="str">
        <f ca="1">IF('h-kruis'!E29="","",IF('h-kruis'!E29=0.5,"½",'h-kruis'!E29))</f>
        <v/>
      </c>
      <c r="F29" s="23" t="str">
        <f ca="1">IF('h-kruis'!F29="","",IF('h-kruis'!F29=0.5,"½",'h-kruis'!F29))</f>
        <v/>
      </c>
      <c r="G29" s="23" t="str">
        <f ca="1">IF('h-kruis'!G29="","",IF('h-kruis'!G29=0.5,"½",'h-kruis'!G29))</f>
        <v/>
      </c>
      <c r="H29" s="16"/>
      <c r="I29" s="23" t="str">
        <f ca="1">IF('h-kruis'!I29="","",IF('h-kruis'!I29=0.5,"½",'h-kruis'!I29))</f>
        <v/>
      </c>
      <c r="J29" s="23" t="str">
        <f ca="1">IF('h-kruis'!J29="","",IF('h-kruis'!J29=0.5,"½",'h-kruis'!J29))</f>
        <v/>
      </c>
      <c r="K29" s="9">
        <f ca="1">IF(LEN('h-kruis'!K29)&gt;1,IF(LEFT('h-kruis'!K29,1)="0","½",LEFT('h-kruis'!K29,1)&amp;"½"),'h-kruis'!K29)</f>
        <v>0</v>
      </c>
      <c r="L29" s="9">
        <f ca="1">_xlfn.RANK.EQ('h-kruis'!K29,'h-kruis'!K26:K31,0)</f>
        <v>1</v>
      </c>
      <c r="M29" s="61" t="s">
        <v>111</v>
      </c>
      <c r="N29" s="59" t="s">
        <v>118</v>
      </c>
      <c r="O29" s="59" t="s">
        <v>101</v>
      </c>
      <c r="P29" s="59" t="s">
        <v>119</v>
      </c>
    </row>
    <row r="30" spans="1:16" s="49" customFormat="1" ht="12.75">
      <c r="A30" s="18">
        <v>5</v>
      </c>
      <c r="B30" s="8" t="str">
        <f ca="1">OFFSET('h-lot'!A$5,('h-kruis'!A30-1)*6,0)</f>
        <v/>
      </c>
      <c r="C30" s="12" t="str">
        <f ca="1">OFFSET('h-lot'!B$5,('h-kruis'!A30-1)*6,0)</f>
        <v/>
      </c>
      <c r="D30" s="12" t="str">
        <f ca="1">OFFSET('h-lot'!C$5,('h-kruis'!A30-1)*6,0)</f>
        <v/>
      </c>
      <c r="E30" s="23" t="str">
        <f ca="1">IF('h-kruis'!E30="","",IF('h-kruis'!E30=0.5,"½",'h-kruis'!E30))</f>
        <v/>
      </c>
      <c r="F30" s="23" t="str">
        <f ca="1">IF('h-kruis'!F30="","",IF('h-kruis'!F30=0.5,"½",'h-kruis'!F30))</f>
        <v/>
      </c>
      <c r="G30" s="23" t="str">
        <f ca="1">IF('h-kruis'!G30="","",IF('h-kruis'!G30=0.5,"½",'h-kruis'!G30))</f>
        <v/>
      </c>
      <c r="H30" s="23" t="str">
        <f ca="1">IF('h-kruis'!H30="","",IF('h-kruis'!H30=0.5,"½",'h-kruis'!H30))</f>
        <v/>
      </c>
      <c r="I30" s="16"/>
      <c r="J30" s="23" t="str">
        <f ca="1">IF('h-kruis'!J30="","",IF('h-kruis'!J30=0.5,"½",'h-kruis'!J30))</f>
        <v/>
      </c>
      <c r="K30" s="9">
        <f ca="1">IF(LEN('h-kruis'!K30)&gt;1,IF(LEFT('h-kruis'!K30,1)="0","½",LEFT('h-kruis'!K30,1)&amp;"½"),'h-kruis'!K30)</f>
        <v>0</v>
      </c>
      <c r="L30" s="9">
        <f ca="1">_xlfn.RANK.EQ('h-kruis'!K30,'h-kruis'!K26:K31,0)</f>
        <v>1</v>
      </c>
      <c r="M30" s="61" t="s">
        <v>112</v>
      </c>
      <c r="N30" s="59" t="s">
        <v>102</v>
      </c>
      <c r="O30" s="59" t="s">
        <v>120</v>
      </c>
      <c r="P30" s="59" t="s">
        <v>121</v>
      </c>
    </row>
    <row r="31" spans="1:16" s="49" customFormat="1" ht="12.75">
      <c r="A31" s="18">
        <v>6</v>
      </c>
      <c r="B31" s="8" t="str">
        <f ca="1">OFFSET('h-lot'!A$6,('h-kruis'!A31-1)*6,0)</f>
        <v/>
      </c>
      <c r="C31" s="12" t="str">
        <f ca="1">OFFSET('h-lot'!B$6,('h-kruis'!A31-1)*6,0)</f>
        <v/>
      </c>
      <c r="D31" s="12" t="str">
        <f ca="1">OFFSET('h-lot'!C$6,('h-kruis'!A31-1)*6,0)</f>
        <v/>
      </c>
      <c r="E31" s="23" t="str">
        <f ca="1">IF('h-kruis'!E31="","",IF('h-kruis'!E31=0.5,"½",'h-kruis'!E31))</f>
        <v/>
      </c>
      <c r="F31" s="23" t="str">
        <f ca="1">IF('h-kruis'!F31="","",IF('h-kruis'!F31=0.5,"½",'h-kruis'!F31))</f>
        <v/>
      </c>
      <c r="G31" s="23" t="str">
        <f ca="1">IF('h-kruis'!G31="","",IF('h-kruis'!G31=0.5,"½",'h-kruis'!G31))</f>
        <v/>
      </c>
      <c r="H31" s="23" t="str">
        <f ca="1">IF('h-kruis'!H31="","",IF('h-kruis'!H31=0.5,"½",'h-kruis'!H31))</f>
        <v/>
      </c>
      <c r="I31" s="23" t="str">
        <f ca="1">IF('h-kruis'!I31="","",IF('h-kruis'!I31=0.5,"½",'h-kruis'!I31))</f>
        <v/>
      </c>
      <c r="J31" s="16"/>
      <c r="K31" s="9">
        <f ca="1">IF(LEN('h-kruis'!K31)&gt;1,IF(LEFT('h-kruis'!K31,1)="0","½",LEFT('h-kruis'!K31,1)&amp;"½"),'h-kruis'!K31)</f>
        <v>0</v>
      </c>
      <c r="L31" s="9">
        <f ca="1">_xlfn.RANK.EQ('h-kruis'!K31,'h-kruis'!K26:K31,0)</f>
        <v>1</v>
      </c>
      <c r="M31" s="13"/>
      <c r="N31" s="5"/>
      <c r="O31" s="5"/>
      <c r="P31" s="5"/>
    </row>
    <row r="32" spans="2:4" ht="12.75">
      <c r="B32" s="49" t="s">
        <v>19</v>
      </c>
      <c r="D32" s="49"/>
    </row>
    <row r="33" spans="1:16" s="4" customFormat="1" ht="12.75">
      <c r="A33" s="17"/>
      <c r="B33" s="6" t="str">
        <f>"Zeskamp "&amp;'h-kruis'!A33</f>
        <v>Zeskamp 5</v>
      </c>
      <c r="C33" s="11"/>
      <c r="D33" s="10"/>
      <c r="E33" s="7">
        <v>1</v>
      </c>
      <c r="F33" s="7">
        <v>2</v>
      </c>
      <c r="G33" s="7">
        <v>3</v>
      </c>
      <c r="H33" s="7">
        <v>4</v>
      </c>
      <c r="I33" s="7">
        <v>5</v>
      </c>
      <c r="J33" s="7">
        <v>6</v>
      </c>
      <c r="K33" s="7" t="s">
        <v>12</v>
      </c>
      <c r="L33" s="7" t="s">
        <v>47</v>
      </c>
      <c r="M33" s="15"/>
      <c r="N33" s="14" t="str">
        <f>"bord "&amp;'h-kruis'!B33</f>
        <v>bord 1</v>
      </c>
      <c r="O33" s="14" t="str">
        <f>"bord "&amp;'h-kruis'!C33</f>
        <v>bord 2</v>
      </c>
      <c r="P33" s="14" t="str">
        <f>"bord "&amp;'h-kruis'!D33</f>
        <v>bord 3</v>
      </c>
    </row>
    <row r="34" spans="1:16" s="49" customFormat="1" ht="12.75">
      <c r="A34" s="18">
        <v>1</v>
      </c>
      <c r="B34" s="8" t="str">
        <f ca="1">OFFSET('h-lot'!A$1,('h-kruis'!A34-1)*6,0)</f>
        <v/>
      </c>
      <c r="C34" s="12" t="str">
        <f ca="1">OFFSET('h-lot'!B$1,('h-kruis'!A34-1)*6,0)</f>
        <v/>
      </c>
      <c r="D34" s="12" t="str">
        <f ca="1">OFFSET('h-lot'!C$1,('h-kruis'!A34-1)*6,0)</f>
        <v/>
      </c>
      <c r="E34" s="16"/>
      <c r="F34" s="23" t="str">
        <f ca="1">IF('h-kruis'!F34="","",IF('h-kruis'!F34=0.5,"½",'h-kruis'!F34))</f>
        <v/>
      </c>
      <c r="G34" s="23" t="str">
        <f ca="1">IF('h-kruis'!G34="","",IF('h-kruis'!G34=0.5,"½",'h-kruis'!G34))</f>
        <v/>
      </c>
      <c r="H34" s="23" t="str">
        <f ca="1">IF('h-kruis'!H34="","",IF('h-kruis'!H34=0.5,"½",'h-kruis'!H34))</f>
        <v/>
      </c>
      <c r="I34" s="23" t="str">
        <f ca="1">IF('h-kruis'!I34="","",IF('h-kruis'!I34=0.5,"½",'h-kruis'!I34))</f>
        <v/>
      </c>
      <c r="J34" s="23" t="str">
        <f ca="1">IF('h-kruis'!J34="","",IF('h-kruis'!J34=0.5,"½",'h-kruis'!J34))</f>
        <v/>
      </c>
      <c r="K34" s="9">
        <f ca="1">IF(LEN('h-kruis'!K34)&gt;1,IF(LEFT('h-kruis'!K34,1)="0","½",LEFT('h-kruis'!K34,1)&amp;"½"),'h-kruis'!K34)</f>
        <v>0</v>
      </c>
      <c r="L34" s="9">
        <f ca="1">_xlfn.RANK.EQ('h-kruis'!K34,'h-kruis'!K34:K39,0)</f>
        <v>1</v>
      </c>
      <c r="M34" s="13" t="s">
        <v>14</v>
      </c>
      <c r="N34" s="59" t="s">
        <v>109</v>
      </c>
      <c r="O34" s="59" t="s">
        <v>18</v>
      </c>
      <c r="P34" s="59" t="s">
        <v>110</v>
      </c>
    </row>
    <row r="35" spans="1:16" s="49" customFormat="1" ht="12.75">
      <c r="A35" s="18">
        <v>2</v>
      </c>
      <c r="B35" s="8" t="str">
        <f ca="1">OFFSET('h-lot'!A$2,('h-kruis'!A35-1)*6,0)</f>
        <v/>
      </c>
      <c r="C35" s="12" t="str">
        <f ca="1">OFFSET('h-lot'!B$2,('h-kruis'!A35-1)*6,0)</f>
        <v/>
      </c>
      <c r="D35" s="12" t="str">
        <f ca="1">OFFSET('h-lot'!C$2,('h-kruis'!A35-1)*6,0)</f>
        <v/>
      </c>
      <c r="E35" s="23" t="str">
        <f ca="1">IF('h-kruis'!E35="","",IF('h-kruis'!E35=0.5,"½",'h-kruis'!E35))</f>
        <v/>
      </c>
      <c r="F35" s="16"/>
      <c r="G35" s="23" t="str">
        <f ca="1">IF('h-kruis'!G35="","",IF('h-kruis'!G35=0.5,"½",'h-kruis'!G35))</f>
        <v/>
      </c>
      <c r="H35" s="23" t="str">
        <f ca="1">IF('h-kruis'!H35="","",IF('h-kruis'!H35=0.5,"½",'h-kruis'!H35))</f>
        <v/>
      </c>
      <c r="I35" s="23" t="str">
        <f ca="1">IF('h-kruis'!I35="","",IF('h-kruis'!I35=0.5,"½",'h-kruis'!I35))</f>
        <v/>
      </c>
      <c r="J35" s="23" t="str">
        <f ca="1">IF('h-kruis'!J35="","",IF('h-kruis'!J35=0.5,"½",'h-kruis'!J35))</f>
        <v/>
      </c>
      <c r="K35" s="9">
        <f ca="1">IF(LEN('h-kruis'!K35)&gt;1,IF(LEFT('h-kruis'!K35,1)="0","½",LEFT('h-kruis'!K35,1)&amp;"½"),'h-kruis'!K35)</f>
        <v>0</v>
      </c>
      <c r="L35" s="9">
        <f ca="1">_xlfn.RANK.EQ('h-kruis'!K35,'h-kruis'!K34:K39,0)</f>
        <v>1</v>
      </c>
      <c r="M35" s="13" t="s">
        <v>15</v>
      </c>
      <c r="N35" s="59" t="s">
        <v>113</v>
      </c>
      <c r="O35" s="59" t="s">
        <v>114</v>
      </c>
      <c r="P35" s="60" t="s">
        <v>13</v>
      </c>
    </row>
    <row r="36" spans="1:16" s="49" customFormat="1" ht="12.75">
      <c r="A36" s="18">
        <v>3</v>
      </c>
      <c r="B36" s="8" t="str">
        <f ca="1">OFFSET('h-lot'!A$3,('h-kruis'!A36-1)*6,0)</f>
        <v/>
      </c>
      <c r="C36" s="12" t="str">
        <f ca="1">OFFSET('h-lot'!B$3,('h-kruis'!A36-1)*6,0)</f>
        <v/>
      </c>
      <c r="D36" s="12" t="str">
        <f ca="1">OFFSET('h-lot'!C$3,('h-kruis'!A36-1)*6,0)</f>
        <v/>
      </c>
      <c r="E36" s="23" t="str">
        <f ca="1">IF('h-kruis'!E36="","",IF('h-kruis'!E36=0.5,"½",'h-kruis'!E36))</f>
        <v/>
      </c>
      <c r="F36" s="23" t="str">
        <f ca="1">IF('h-kruis'!F36="","",IF('h-kruis'!F36=0.5,"½",'h-kruis'!F36))</f>
        <v/>
      </c>
      <c r="G36" s="16"/>
      <c r="H36" s="23" t="str">
        <f ca="1">IF('h-kruis'!H36="","",IF('h-kruis'!H36=0.5,"½",'h-kruis'!H36))</f>
        <v/>
      </c>
      <c r="I36" s="23" t="str">
        <f ca="1">IF('h-kruis'!I36="","",IF('h-kruis'!I36=0.5,"½",'h-kruis'!I36))</f>
        <v/>
      </c>
      <c r="J36" s="23" t="str">
        <f ca="1">IF('h-kruis'!J36="","",IF('h-kruis'!J36=0.5,"½",'h-kruis'!J36))</f>
        <v/>
      </c>
      <c r="K36" s="9">
        <f ca="1">IF(LEN('h-kruis'!K36)&gt;1,IF(LEFT('h-kruis'!K36,1)="0","½",LEFT('h-kruis'!K36,1)&amp;"½"),'h-kruis'!K36)</f>
        <v>0</v>
      </c>
      <c r="L36" s="9">
        <f ca="1">_xlfn.RANK.EQ('h-kruis'!K36,'h-kruis'!K34:K39,0)</f>
        <v>1</v>
      </c>
      <c r="M36" s="13" t="s">
        <v>16</v>
      </c>
      <c r="N36" s="59" t="s">
        <v>115</v>
      </c>
      <c r="O36" s="59" t="s">
        <v>116</v>
      </c>
      <c r="P36" s="59" t="s">
        <v>117</v>
      </c>
    </row>
    <row r="37" spans="1:16" s="49" customFormat="1" ht="12.75">
      <c r="A37" s="18">
        <v>4</v>
      </c>
      <c r="B37" s="8" t="str">
        <f ca="1">OFFSET('h-lot'!A$4,('h-kruis'!A37-1)*6,0)</f>
        <v/>
      </c>
      <c r="C37" s="12" t="str">
        <f ca="1">OFFSET('h-lot'!B$4,('h-kruis'!A37-1)*6,0)</f>
        <v/>
      </c>
      <c r="D37" s="12" t="str">
        <f ca="1">OFFSET('h-lot'!C$4,('h-kruis'!A37-1)*6,0)</f>
        <v/>
      </c>
      <c r="E37" s="23" t="str">
        <f ca="1">IF('h-kruis'!E37="","",IF('h-kruis'!E37=0.5,"½",'h-kruis'!E37))</f>
        <v/>
      </c>
      <c r="F37" s="23" t="str">
        <f ca="1">IF('h-kruis'!F37="","",IF('h-kruis'!F37=0.5,"½",'h-kruis'!F37))</f>
        <v/>
      </c>
      <c r="G37" s="23" t="str">
        <f ca="1">IF('h-kruis'!G37="","",IF('h-kruis'!G37=0.5,"½",'h-kruis'!G37))</f>
        <v/>
      </c>
      <c r="H37" s="16"/>
      <c r="I37" s="23" t="str">
        <f ca="1">IF('h-kruis'!I37="","",IF('h-kruis'!I37=0.5,"½",'h-kruis'!I37))</f>
        <v/>
      </c>
      <c r="J37" s="23" t="str">
        <f ca="1">IF('h-kruis'!J37="","",IF('h-kruis'!J37=0.5,"½",'h-kruis'!J37))</f>
        <v/>
      </c>
      <c r="K37" s="9">
        <f ca="1">IF(LEN('h-kruis'!K37)&gt;1,IF(LEFT('h-kruis'!K37,1)="0","½",LEFT('h-kruis'!K37,1)&amp;"½"),'h-kruis'!K37)</f>
        <v>0</v>
      </c>
      <c r="L37" s="9">
        <f ca="1">_xlfn.RANK.EQ('h-kruis'!K37,'h-kruis'!K34:K39,0)</f>
        <v>1</v>
      </c>
      <c r="M37" s="61" t="s">
        <v>111</v>
      </c>
      <c r="N37" s="59" t="s">
        <v>118</v>
      </c>
      <c r="O37" s="59" t="s">
        <v>101</v>
      </c>
      <c r="P37" s="59" t="s">
        <v>119</v>
      </c>
    </row>
    <row r="38" spans="1:16" ht="12.75">
      <c r="A38" s="18">
        <v>5</v>
      </c>
      <c r="B38" s="8" t="str">
        <f ca="1">OFFSET('h-lot'!A$5,('h-kruis'!A38-1)*6,0)</f>
        <v/>
      </c>
      <c r="C38" s="12" t="str">
        <f ca="1">OFFSET('h-lot'!B$5,('h-kruis'!A38-1)*6,0)</f>
        <v/>
      </c>
      <c r="D38" s="12" t="str">
        <f ca="1">OFFSET('h-lot'!C$5,('h-kruis'!A38-1)*6,0)</f>
        <v/>
      </c>
      <c r="E38" s="23" t="str">
        <f ca="1">IF('h-kruis'!E38="","",IF('h-kruis'!E38=0.5,"½",'h-kruis'!E38))</f>
        <v/>
      </c>
      <c r="F38" s="23" t="str">
        <f ca="1">IF('h-kruis'!F38="","",IF('h-kruis'!F38=0.5,"½",'h-kruis'!F38))</f>
        <v/>
      </c>
      <c r="G38" s="23" t="str">
        <f ca="1">IF('h-kruis'!G38="","",IF('h-kruis'!G38=0.5,"½",'h-kruis'!G38))</f>
        <v/>
      </c>
      <c r="H38" s="23" t="str">
        <f ca="1">IF('h-kruis'!H38="","",IF('h-kruis'!H38=0.5,"½",'h-kruis'!H38))</f>
        <v/>
      </c>
      <c r="I38" s="16"/>
      <c r="J38" s="23" t="str">
        <f ca="1">IF('h-kruis'!J38="","",IF('h-kruis'!J38=0.5,"½",'h-kruis'!J38))</f>
        <v/>
      </c>
      <c r="K38" s="9">
        <f ca="1">IF(LEN('h-kruis'!K38)&gt;1,IF(LEFT('h-kruis'!K38,1)="0","½",LEFT('h-kruis'!K38,1)&amp;"½"),'h-kruis'!K38)</f>
        <v>0</v>
      </c>
      <c r="L38" s="9">
        <f ca="1">_xlfn.RANK.EQ('h-kruis'!K38,'h-kruis'!K34:K39,0)</f>
        <v>1</v>
      </c>
      <c r="M38" s="61" t="s">
        <v>112</v>
      </c>
      <c r="N38" s="59" t="s">
        <v>102</v>
      </c>
      <c r="O38" s="59" t="s">
        <v>120</v>
      </c>
      <c r="P38" s="59" t="s">
        <v>121</v>
      </c>
    </row>
    <row r="39" spans="1:16" s="4" customFormat="1" ht="12.75">
      <c r="A39" s="18">
        <v>6</v>
      </c>
      <c r="B39" s="8" t="str">
        <f ca="1">OFFSET('h-lot'!A$6,('h-kruis'!A39-1)*6,0)</f>
        <v/>
      </c>
      <c r="C39" s="12" t="str">
        <f ca="1">OFFSET('h-lot'!B$6,('h-kruis'!A39-1)*6,0)</f>
        <v/>
      </c>
      <c r="D39" s="12" t="str">
        <f ca="1">OFFSET('h-lot'!C$6,('h-kruis'!A39-1)*6,0)</f>
        <v/>
      </c>
      <c r="E39" s="23" t="str">
        <f ca="1">IF('h-kruis'!E39="","",IF('h-kruis'!E39=0.5,"½",'h-kruis'!E39))</f>
        <v/>
      </c>
      <c r="F39" s="23" t="str">
        <f ca="1">IF('h-kruis'!F39="","",IF('h-kruis'!F39=0.5,"½",'h-kruis'!F39))</f>
        <v/>
      </c>
      <c r="G39" s="23" t="str">
        <f ca="1">IF('h-kruis'!G39="","",IF('h-kruis'!G39=0.5,"½",'h-kruis'!G39))</f>
        <v/>
      </c>
      <c r="H39" s="23" t="str">
        <f ca="1">IF('h-kruis'!H39="","",IF('h-kruis'!H39=0.5,"½",'h-kruis'!H39))</f>
        <v/>
      </c>
      <c r="I39" s="23" t="str">
        <f ca="1">IF('h-kruis'!I39="","",IF('h-kruis'!I39=0.5,"½",'h-kruis'!I39))</f>
        <v/>
      </c>
      <c r="J39" s="16"/>
      <c r="K39" s="9">
        <f ca="1">IF(LEN('h-kruis'!K39)&gt;1,IF(LEFT('h-kruis'!K39,1)="0","½",LEFT('h-kruis'!K39,1)&amp;"½"),'h-kruis'!K39)</f>
        <v>0</v>
      </c>
      <c r="L39" s="9">
        <f ca="1">_xlfn.RANK.EQ('h-kruis'!K39,'h-kruis'!K34:K39,0)</f>
        <v>1</v>
      </c>
      <c r="M39" s="13"/>
      <c r="N39" s="5"/>
      <c r="O39" s="5"/>
      <c r="P39" s="5"/>
    </row>
    <row r="40" spans="1:16" s="49" customFormat="1" ht="12.75">
      <c r="A40" s="1"/>
      <c r="B40" s="49" t="s">
        <v>19</v>
      </c>
      <c r="C40" s="13"/>
      <c r="E40" s="5"/>
      <c r="F40" s="5"/>
      <c r="G40" s="5"/>
      <c r="H40" s="5"/>
      <c r="I40" s="5"/>
      <c r="J40" s="5"/>
      <c r="K40" s="5"/>
      <c r="L40" s="5"/>
      <c r="M40" s="13"/>
      <c r="N40" s="5"/>
      <c r="O40" s="5"/>
      <c r="P40" s="5"/>
    </row>
    <row r="41" spans="1:16" s="49" customFormat="1" ht="12.75">
      <c r="A41" s="17"/>
      <c r="B41" s="6" t="str">
        <f>"Zeskamp "&amp;'h-kruis'!A41</f>
        <v>Zeskamp 6</v>
      </c>
      <c r="C41" s="11"/>
      <c r="D41" s="10"/>
      <c r="E41" s="7">
        <v>1</v>
      </c>
      <c r="F41" s="7">
        <v>2</v>
      </c>
      <c r="G41" s="7">
        <v>3</v>
      </c>
      <c r="H41" s="7">
        <v>4</v>
      </c>
      <c r="I41" s="7">
        <v>5</v>
      </c>
      <c r="J41" s="7">
        <v>6</v>
      </c>
      <c r="K41" s="7" t="s">
        <v>12</v>
      </c>
      <c r="L41" s="7" t="s">
        <v>47</v>
      </c>
      <c r="M41" s="15"/>
      <c r="N41" s="14" t="str">
        <f>"bord "&amp;'h-kruis'!B41</f>
        <v>bord 1</v>
      </c>
      <c r="O41" s="14" t="str">
        <f>"bord "&amp;'h-kruis'!C41</f>
        <v>bord 2</v>
      </c>
      <c r="P41" s="14" t="str">
        <f>"bord "&amp;'h-kruis'!D41</f>
        <v>bord 3</v>
      </c>
    </row>
    <row r="42" spans="1:16" s="49" customFormat="1" ht="12.75">
      <c r="A42" s="18">
        <v>1</v>
      </c>
      <c r="B42" s="8" t="str">
        <f ca="1">OFFSET('h-lot'!A$1,('h-kruis'!A42-1)*6,0)</f>
        <v/>
      </c>
      <c r="C42" s="12" t="str">
        <f ca="1">OFFSET('h-lot'!B$1,('h-kruis'!A42-1)*6,0)</f>
        <v/>
      </c>
      <c r="D42" s="12" t="str">
        <f ca="1">OFFSET('h-lot'!C$1,('h-kruis'!A42-1)*6,0)</f>
        <v/>
      </c>
      <c r="E42" s="16"/>
      <c r="F42" s="23" t="str">
        <f ca="1">IF('h-kruis'!F42="","",IF('h-kruis'!F42=0.5,"½",'h-kruis'!F42))</f>
        <v/>
      </c>
      <c r="G42" s="23" t="str">
        <f ca="1">IF('h-kruis'!G42="","",IF('h-kruis'!G42=0.5,"½",'h-kruis'!G42))</f>
        <v/>
      </c>
      <c r="H42" s="23" t="str">
        <f ca="1">IF('h-kruis'!H42="","",IF('h-kruis'!H42=0.5,"½",'h-kruis'!H42))</f>
        <v/>
      </c>
      <c r="I42" s="23" t="str">
        <f ca="1">IF('h-kruis'!I42="","",IF('h-kruis'!I42=0.5,"½",'h-kruis'!I42))</f>
        <v/>
      </c>
      <c r="J42" s="23" t="str">
        <f ca="1">IF('h-kruis'!J42="","",IF('h-kruis'!J42=0.5,"½",'h-kruis'!J42))</f>
        <v/>
      </c>
      <c r="K42" s="9">
        <f ca="1">IF(LEN('h-kruis'!K42)&gt;1,IF(LEFT('h-kruis'!K42,1)="0","½",LEFT('h-kruis'!K42,1)&amp;"½"),'h-kruis'!K42)</f>
        <v>0</v>
      </c>
      <c r="L42" s="9">
        <f ca="1">_xlfn.RANK.EQ('h-kruis'!K42,'h-kruis'!K42:K47,0)</f>
        <v>1</v>
      </c>
      <c r="M42" s="13" t="s">
        <v>14</v>
      </c>
      <c r="N42" s="59" t="s">
        <v>109</v>
      </c>
      <c r="O42" s="59" t="s">
        <v>18</v>
      </c>
      <c r="P42" s="59" t="s">
        <v>110</v>
      </c>
    </row>
    <row r="43" spans="1:16" s="49" customFormat="1" ht="12.75">
      <c r="A43" s="18">
        <v>2</v>
      </c>
      <c r="B43" s="8" t="str">
        <f ca="1">OFFSET('h-lot'!A$2,('h-kruis'!A43-1)*6,0)</f>
        <v/>
      </c>
      <c r="C43" s="12" t="str">
        <f ca="1">OFFSET('h-lot'!B$2,('h-kruis'!A43-1)*6,0)</f>
        <v/>
      </c>
      <c r="D43" s="12" t="str">
        <f ca="1">OFFSET('h-lot'!C$2,('h-kruis'!A43-1)*6,0)</f>
        <v/>
      </c>
      <c r="E43" s="23" t="str">
        <f ca="1">IF('h-kruis'!E43="","",IF('h-kruis'!E43=0.5,"½",'h-kruis'!E43))</f>
        <v/>
      </c>
      <c r="F43" s="16"/>
      <c r="G43" s="23" t="str">
        <f ca="1">IF('h-kruis'!G43="","",IF('h-kruis'!G43=0.5,"½",'h-kruis'!G43))</f>
        <v/>
      </c>
      <c r="H43" s="23" t="str">
        <f ca="1">IF('h-kruis'!H43="","",IF('h-kruis'!H43=0.5,"½",'h-kruis'!H43))</f>
        <v/>
      </c>
      <c r="I43" s="23" t="str">
        <f ca="1">IF('h-kruis'!I43="","",IF('h-kruis'!I43=0.5,"½",'h-kruis'!I43))</f>
        <v/>
      </c>
      <c r="J43" s="23" t="str">
        <f ca="1">IF('h-kruis'!J43="","",IF('h-kruis'!J43=0.5,"½",'h-kruis'!J43))</f>
        <v/>
      </c>
      <c r="K43" s="9">
        <f ca="1">IF(LEN('h-kruis'!K43)&gt;1,IF(LEFT('h-kruis'!K43,1)="0","½",LEFT('h-kruis'!K43,1)&amp;"½"),'h-kruis'!K43)</f>
        <v>0</v>
      </c>
      <c r="L43" s="9">
        <f ca="1">_xlfn.RANK.EQ('h-kruis'!K43,'h-kruis'!K42:K47,0)</f>
        <v>1</v>
      </c>
      <c r="M43" s="13" t="s">
        <v>15</v>
      </c>
      <c r="N43" s="59" t="s">
        <v>113</v>
      </c>
      <c r="O43" s="59" t="s">
        <v>114</v>
      </c>
      <c r="P43" s="60" t="s">
        <v>13</v>
      </c>
    </row>
    <row r="44" spans="1:16" ht="12.75">
      <c r="A44" s="18">
        <v>3</v>
      </c>
      <c r="B44" s="8" t="str">
        <f ca="1">OFFSET('h-lot'!A$3,('h-kruis'!A44-1)*6,0)</f>
        <v/>
      </c>
      <c r="C44" s="12" t="str">
        <f ca="1">OFFSET('h-lot'!B$3,('h-kruis'!A44-1)*6,0)</f>
        <v/>
      </c>
      <c r="D44" s="12" t="str">
        <f ca="1">OFFSET('h-lot'!C$3,('h-kruis'!A44-1)*6,0)</f>
        <v/>
      </c>
      <c r="E44" s="23" t="str">
        <f ca="1">IF('h-kruis'!E44="","",IF('h-kruis'!E44=0.5,"½",'h-kruis'!E44))</f>
        <v/>
      </c>
      <c r="F44" s="23" t="str">
        <f ca="1">IF('h-kruis'!F44="","",IF('h-kruis'!F44=0.5,"½",'h-kruis'!F44))</f>
        <v/>
      </c>
      <c r="G44" s="16"/>
      <c r="H44" s="23" t="str">
        <f ca="1">IF('h-kruis'!H44="","",IF('h-kruis'!H44=0.5,"½",'h-kruis'!H44))</f>
        <v/>
      </c>
      <c r="I44" s="23" t="str">
        <f ca="1">IF('h-kruis'!I44="","",IF('h-kruis'!I44=0.5,"½",'h-kruis'!I44))</f>
        <v/>
      </c>
      <c r="J44" s="23" t="str">
        <f ca="1">IF('h-kruis'!J44="","",IF('h-kruis'!J44=0.5,"½",'h-kruis'!J44))</f>
        <v/>
      </c>
      <c r="K44" s="9">
        <f ca="1">IF(LEN('h-kruis'!K44)&gt;1,IF(LEFT('h-kruis'!K44,1)="0","½",LEFT('h-kruis'!K44,1)&amp;"½"),'h-kruis'!K44)</f>
        <v>0</v>
      </c>
      <c r="L44" s="9">
        <f ca="1">_xlfn.RANK.EQ('h-kruis'!K44,'h-kruis'!K42:K47,0)</f>
        <v>1</v>
      </c>
      <c r="M44" s="13" t="s">
        <v>16</v>
      </c>
      <c r="N44" s="59" t="s">
        <v>115</v>
      </c>
      <c r="O44" s="59" t="s">
        <v>116</v>
      </c>
      <c r="P44" s="59" t="s">
        <v>117</v>
      </c>
    </row>
    <row r="45" spans="1:16" s="4" customFormat="1" ht="12.75">
      <c r="A45" s="18">
        <v>4</v>
      </c>
      <c r="B45" s="8" t="str">
        <f ca="1">OFFSET('h-lot'!A$4,('h-kruis'!A45-1)*6,0)</f>
        <v/>
      </c>
      <c r="C45" s="12" t="str">
        <f ca="1">OFFSET('h-lot'!B$4,('h-kruis'!A45-1)*6,0)</f>
        <v/>
      </c>
      <c r="D45" s="12" t="str">
        <f ca="1">OFFSET('h-lot'!C$4,('h-kruis'!A45-1)*6,0)</f>
        <v/>
      </c>
      <c r="E45" s="23" t="str">
        <f ca="1">IF('h-kruis'!E45="","",IF('h-kruis'!E45=0.5,"½",'h-kruis'!E45))</f>
        <v/>
      </c>
      <c r="F45" s="23" t="str">
        <f ca="1">IF('h-kruis'!F45="","",IF('h-kruis'!F45=0.5,"½",'h-kruis'!F45))</f>
        <v/>
      </c>
      <c r="G45" s="23" t="str">
        <f ca="1">IF('h-kruis'!G45="","",IF('h-kruis'!G45=0.5,"½",'h-kruis'!G45))</f>
        <v/>
      </c>
      <c r="H45" s="16"/>
      <c r="I45" s="23" t="str">
        <f ca="1">IF('h-kruis'!I45="","",IF('h-kruis'!I45=0.5,"½",'h-kruis'!I45))</f>
        <v/>
      </c>
      <c r="J45" s="23" t="str">
        <f ca="1">IF('h-kruis'!J45="","",IF('h-kruis'!J45=0.5,"½",'h-kruis'!J45))</f>
        <v/>
      </c>
      <c r="K45" s="9">
        <f ca="1">IF(LEN('h-kruis'!K45)&gt;1,IF(LEFT('h-kruis'!K45,1)="0","½",LEFT('h-kruis'!K45,1)&amp;"½"),'h-kruis'!K45)</f>
        <v>0</v>
      </c>
      <c r="L45" s="9">
        <f ca="1">_xlfn.RANK.EQ('h-kruis'!K45,'h-kruis'!K42:K47,0)</f>
        <v>1</v>
      </c>
      <c r="M45" s="61" t="s">
        <v>111</v>
      </c>
      <c r="N45" s="59" t="s">
        <v>118</v>
      </c>
      <c r="O45" s="59" t="s">
        <v>101</v>
      </c>
      <c r="P45" s="59" t="s">
        <v>119</v>
      </c>
    </row>
    <row r="46" spans="1:16" s="49" customFormat="1" ht="12.75">
      <c r="A46" s="18">
        <v>5</v>
      </c>
      <c r="B46" s="8" t="str">
        <f ca="1">OFFSET('h-lot'!A$5,('h-kruis'!A46-1)*6,0)</f>
        <v/>
      </c>
      <c r="C46" s="12" t="str">
        <f ca="1">OFFSET('h-lot'!B$5,('h-kruis'!A46-1)*6,0)</f>
        <v/>
      </c>
      <c r="D46" s="12" t="str">
        <f ca="1">OFFSET('h-lot'!C$5,('h-kruis'!A46-1)*6,0)</f>
        <v/>
      </c>
      <c r="E46" s="23" t="str">
        <f ca="1">IF('h-kruis'!E46="","",IF('h-kruis'!E46=0.5,"½",'h-kruis'!E46))</f>
        <v/>
      </c>
      <c r="F46" s="23" t="str">
        <f ca="1">IF('h-kruis'!F46="","",IF('h-kruis'!F46=0.5,"½",'h-kruis'!F46))</f>
        <v/>
      </c>
      <c r="G46" s="23" t="str">
        <f ca="1">IF('h-kruis'!G46="","",IF('h-kruis'!G46=0.5,"½",'h-kruis'!G46))</f>
        <v/>
      </c>
      <c r="H46" s="23" t="str">
        <f ca="1">IF('h-kruis'!H46="","",IF('h-kruis'!H46=0.5,"½",'h-kruis'!H46))</f>
        <v/>
      </c>
      <c r="I46" s="16"/>
      <c r="J46" s="23" t="str">
        <f ca="1">IF('h-kruis'!J46="","",IF('h-kruis'!J46=0.5,"½",'h-kruis'!J46))</f>
        <v/>
      </c>
      <c r="K46" s="9">
        <f ca="1">IF(LEN('h-kruis'!K46)&gt;1,IF(LEFT('h-kruis'!K46,1)="0","½",LEFT('h-kruis'!K46,1)&amp;"½"),'h-kruis'!K46)</f>
        <v>0</v>
      </c>
      <c r="L46" s="9">
        <f ca="1">_xlfn.RANK.EQ('h-kruis'!K46,'h-kruis'!K42:K47,0)</f>
        <v>1</v>
      </c>
      <c r="M46" s="61" t="s">
        <v>112</v>
      </c>
      <c r="N46" s="59" t="s">
        <v>102</v>
      </c>
      <c r="O46" s="59" t="s">
        <v>120</v>
      </c>
      <c r="P46" s="59" t="s">
        <v>121</v>
      </c>
    </row>
    <row r="47" spans="1:16" s="49" customFormat="1" ht="12.75">
      <c r="A47" s="18">
        <v>6</v>
      </c>
      <c r="B47" s="8" t="str">
        <f ca="1">OFFSET('h-lot'!A$6,('h-kruis'!A47-1)*6,0)</f>
        <v/>
      </c>
      <c r="C47" s="12" t="str">
        <f ca="1">OFFSET('h-lot'!B$6,('h-kruis'!A47-1)*6,0)</f>
        <v/>
      </c>
      <c r="D47" s="12" t="str">
        <f ca="1">OFFSET('h-lot'!C$6,('h-kruis'!A47-1)*6,0)</f>
        <v/>
      </c>
      <c r="E47" s="23" t="str">
        <f ca="1">IF('h-kruis'!E47="","",IF('h-kruis'!E47=0.5,"½",'h-kruis'!E47))</f>
        <v/>
      </c>
      <c r="F47" s="23" t="str">
        <f ca="1">IF('h-kruis'!F47="","",IF('h-kruis'!F47=0.5,"½",'h-kruis'!F47))</f>
        <v/>
      </c>
      <c r="G47" s="23" t="str">
        <f ca="1">IF('h-kruis'!G47="","",IF('h-kruis'!G47=0.5,"½",'h-kruis'!G47))</f>
        <v/>
      </c>
      <c r="H47" s="23" t="str">
        <f ca="1">IF('h-kruis'!H47="","",IF('h-kruis'!H47=0.5,"½",'h-kruis'!H47))</f>
        <v/>
      </c>
      <c r="I47" s="23" t="str">
        <f ca="1">IF('h-kruis'!I47="","",IF('h-kruis'!I47=0.5,"½",'h-kruis'!I47))</f>
        <v/>
      </c>
      <c r="J47" s="16"/>
      <c r="K47" s="9">
        <f ca="1">IF(LEN('h-kruis'!K47)&gt;1,IF(LEFT('h-kruis'!K47,1)="0","½",LEFT('h-kruis'!K47,1)&amp;"½"),'h-kruis'!K47)</f>
        <v>0</v>
      </c>
      <c r="L47" s="9">
        <f ca="1">_xlfn.RANK.EQ('h-kruis'!K47,'h-kruis'!K42:K47,0)</f>
        <v>1</v>
      </c>
      <c r="M47" s="13"/>
      <c r="N47" s="5"/>
      <c r="O47" s="5"/>
      <c r="P47" s="5"/>
    </row>
    <row r="48" spans="1:16" s="49" customFormat="1" ht="12.75">
      <c r="A48" s="1"/>
      <c r="B48" s="49" t="s">
        <v>19</v>
      </c>
      <c r="C48" s="13"/>
      <c r="E48" s="5"/>
      <c r="F48" s="5"/>
      <c r="G48" s="5"/>
      <c r="H48" s="5"/>
      <c r="I48" s="5"/>
      <c r="J48" s="5"/>
      <c r="K48" s="5"/>
      <c r="L48" s="5"/>
      <c r="M48" s="13"/>
      <c r="N48" s="5"/>
      <c r="O48" s="5"/>
      <c r="P48" s="5"/>
    </row>
    <row r="49" spans="1:16" s="49" customFormat="1" ht="12.75">
      <c r="A49" s="17"/>
      <c r="B49" s="6" t="str">
        <f>"Zeskamp "&amp;'h-kruis'!A49</f>
        <v>Zeskamp 7</v>
      </c>
      <c r="C49" s="11"/>
      <c r="D49" s="10"/>
      <c r="E49" s="7">
        <v>1</v>
      </c>
      <c r="F49" s="7">
        <v>2</v>
      </c>
      <c r="G49" s="7">
        <v>3</v>
      </c>
      <c r="H49" s="7">
        <v>4</v>
      </c>
      <c r="I49" s="7">
        <v>5</v>
      </c>
      <c r="J49" s="7">
        <v>6</v>
      </c>
      <c r="K49" s="7" t="s">
        <v>12</v>
      </c>
      <c r="L49" s="7" t="s">
        <v>47</v>
      </c>
      <c r="M49" s="15"/>
      <c r="N49" s="14" t="str">
        <f>"bord "&amp;'h-kruis'!B49</f>
        <v>bord 1</v>
      </c>
      <c r="O49" s="14" t="str">
        <f>"bord "&amp;'h-kruis'!C49</f>
        <v>bord 2</v>
      </c>
      <c r="P49" s="14" t="str">
        <f>"bord "&amp;'h-kruis'!D49</f>
        <v>bord 3</v>
      </c>
    </row>
    <row r="50" spans="1:16" ht="12.75">
      <c r="A50" s="18">
        <v>1</v>
      </c>
      <c r="B50" s="8" t="str">
        <f ca="1">OFFSET('h-lot'!A$1,('h-kruis'!A50-1)*6,0)</f>
        <v/>
      </c>
      <c r="C50" s="12" t="str">
        <f ca="1">OFFSET('h-lot'!B$1,('h-kruis'!A50-1)*6,0)</f>
        <v/>
      </c>
      <c r="D50" s="12" t="str">
        <f ca="1">OFFSET('h-lot'!C$1,('h-kruis'!A50-1)*6,0)</f>
        <v/>
      </c>
      <c r="E50" s="16"/>
      <c r="F50" s="23" t="str">
        <f ca="1">IF('h-kruis'!F50="","",IF('h-kruis'!F50=0.5,"½",'h-kruis'!F50))</f>
        <v/>
      </c>
      <c r="G50" s="23" t="str">
        <f ca="1">IF('h-kruis'!G50="","",IF('h-kruis'!G50=0.5,"½",'h-kruis'!G50))</f>
        <v/>
      </c>
      <c r="H50" s="23" t="str">
        <f ca="1">IF('h-kruis'!H50="","",IF('h-kruis'!H50=0.5,"½",'h-kruis'!H50))</f>
        <v/>
      </c>
      <c r="I50" s="23" t="str">
        <f ca="1">IF('h-kruis'!I50="","",IF('h-kruis'!I50=0.5,"½",'h-kruis'!I50))</f>
        <v/>
      </c>
      <c r="J50" s="23" t="str">
        <f ca="1">IF('h-kruis'!J50="","",IF('h-kruis'!J50=0.5,"½",'h-kruis'!J50))</f>
        <v/>
      </c>
      <c r="K50" s="9">
        <f ca="1">IF(LEN('h-kruis'!K50)&gt;1,IF(LEFT('h-kruis'!K50,1)="0","½",LEFT('h-kruis'!K50,1)&amp;"½"),'h-kruis'!K50)</f>
        <v>0</v>
      </c>
      <c r="L50" s="9">
        <f ca="1">_xlfn.RANK.EQ('h-kruis'!K50,'h-kruis'!K50:K55,0)</f>
        <v>1</v>
      </c>
      <c r="M50" s="13" t="s">
        <v>14</v>
      </c>
      <c r="N50" s="59" t="s">
        <v>109</v>
      </c>
      <c r="O50" s="59" t="s">
        <v>18</v>
      </c>
      <c r="P50" s="59" t="s">
        <v>110</v>
      </c>
    </row>
    <row r="51" spans="1:16" s="4" customFormat="1" ht="12.75">
      <c r="A51" s="18">
        <v>2</v>
      </c>
      <c r="B51" s="8" t="str">
        <f ca="1">OFFSET('h-lot'!A$2,('h-kruis'!A51-1)*6,0)</f>
        <v/>
      </c>
      <c r="C51" s="12" t="str">
        <f ca="1">OFFSET('h-lot'!B$2,('h-kruis'!A51-1)*6,0)</f>
        <v/>
      </c>
      <c r="D51" s="12" t="str">
        <f ca="1">OFFSET('h-lot'!C$2,('h-kruis'!A51-1)*6,0)</f>
        <v/>
      </c>
      <c r="E51" s="23" t="str">
        <f ca="1">IF('h-kruis'!E51="","",IF('h-kruis'!E51=0.5,"½",'h-kruis'!E51))</f>
        <v/>
      </c>
      <c r="F51" s="16"/>
      <c r="G51" s="23" t="str">
        <f ca="1">IF('h-kruis'!G51="","",IF('h-kruis'!G51=0.5,"½",'h-kruis'!G51))</f>
        <v/>
      </c>
      <c r="H51" s="23" t="str">
        <f ca="1">IF('h-kruis'!H51="","",IF('h-kruis'!H51=0.5,"½",'h-kruis'!H51))</f>
        <v/>
      </c>
      <c r="I51" s="23" t="str">
        <f ca="1">IF('h-kruis'!I51="","",IF('h-kruis'!I51=0.5,"½",'h-kruis'!I51))</f>
        <v/>
      </c>
      <c r="J51" s="23" t="str">
        <f ca="1">IF('h-kruis'!J51="","",IF('h-kruis'!J51=0.5,"½",'h-kruis'!J51))</f>
        <v/>
      </c>
      <c r="K51" s="9">
        <f ca="1">IF(LEN('h-kruis'!K51)&gt;1,IF(LEFT('h-kruis'!K51,1)="0","½",LEFT('h-kruis'!K51,1)&amp;"½"),'h-kruis'!K51)</f>
        <v>0</v>
      </c>
      <c r="L51" s="9">
        <f ca="1">_xlfn.RANK.EQ('h-kruis'!K51,'h-kruis'!K50:K55,0)</f>
        <v>1</v>
      </c>
      <c r="M51" s="13" t="s">
        <v>15</v>
      </c>
      <c r="N51" s="59" t="s">
        <v>113</v>
      </c>
      <c r="O51" s="59" t="s">
        <v>114</v>
      </c>
      <c r="P51" s="60" t="s">
        <v>13</v>
      </c>
    </row>
    <row r="52" spans="1:16" s="49" customFormat="1" ht="12.75">
      <c r="A52" s="18">
        <v>3</v>
      </c>
      <c r="B52" s="8" t="str">
        <f ca="1">OFFSET('h-lot'!A$3,('h-kruis'!A52-1)*6,0)</f>
        <v/>
      </c>
      <c r="C52" s="12" t="str">
        <f ca="1">OFFSET('h-lot'!B$3,('h-kruis'!A52-1)*6,0)</f>
        <v/>
      </c>
      <c r="D52" s="12" t="str">
        <f ca="1">OFFSET('h-lot'!C$3,('h-kruis'!A52-1)*6,0)</f>
        <v/>
      </c>
      <c r="E52" s="23" t="str">
        <f ca="1">IF('h-kruis'!E52="","",IF('h-kruis'!E52=0.5,"½",'h-kruis'!E52))</f>
        <v/>
      </c>
      <c r="F52" s="23" t="str">
        <f ca="1">IF('h-kruis'!F52="","",IF('h-kruis'!F52=0.5,"½",'h-kruis'!F52))</f>
        <v/>
      </c>
      <c r="G52" s="16"/>
      <c r="H52" s="23" t="str">
        <f ca="1">IF('h-kruis'!H52="","",IF('h-kruis'!H52=0.5,"½",'h-kruis'!H52))</f>
        <v/>
      </c>
      <c r="I52" s="23" t="str">
        <f ca="1">IF('h-kruis'!I52="","",IF('h-kruis'!I52=0.5,"½",'h-kruis'!I52))</f>
        <v/>
      </c>
      <c r="J52" s="23" t="str">
        <f ca="1">IF('h-kruis'!J52="","",IF('h-kruis'!J52=0.5,"½",'h-kruis'!J52))</f>
        <v/>
      </c>
      <c r="K52" s="9">
        <f ca="1">IF(LEN('h-kruis'!K52)&gt;1,IF(LEFT('h-kruis'!K52,1)="0","½",LEFT('h-kruis'!K52,1)&amp;"½"),'h-kruis'!K52)</f>
        <v>0</v>
      </c>
      <c r="L52" s="9">
        <f ca="1">_xlfn.RANK.EQ('h-kruis'!K52,'h-kruis'!K50:K55,0)</f>
        <v>1</v>
      </c>
      <c r="M52" s="13" t="s">
        <v>16</v>
      </c>
      <c r="N52" s="59" t="s">
        <v>115</v>
      </c>
      <c r="O52" s="59" t="s">
        <v>116</v>
      </c>
      <c r="P52" s="59" t="s">
        <v>117</v>
      </c>
    </row>
    <row r="53" spans="1:16" s="49" customFormat="1" ht="12.75">
      <c r="A53" s="18">
        <v>4</v>
      </c>
      <c r="B53" s="8" t="str">
        <f ca="1">OFFSET('h-lot'!A$4,('h-kruis'!A53-1)*6,0)</f>
        <v/>
      </c>
      <c r="C53" s="12" t="str">
        <f ca="1">OFFSET('h-lot'!B$4,('h-kruis'!A53-1)*6,0)</f>
        <v/>
      </c>
      <c r="D53" s="12" t="str">
        <f ca="1">OFFSET('h-lot'!C$4,('h-kruis'!A53-1)*6,0)</f>
        <v/>
      </c>
      <c r="E53" s="23" t="str">
        <f ca="1">IF('h-kruis'!E53="","",IF('h-kruis'!E53=0.5,"½",'h-kruis'!E53))</f>
        <v/>
      </c>
      <c r="F53" s="23" t="str">
        <f ca="1">IF('h-kruis'!F53="","",IF('h-kruis'!F53=0.5,"½",'h-kruis'!F53))</f>
        <v/>
      </c>
      <c r="G53" s="23" t="str">
        <f ca="1">IF('h-kruis'!G53="","",IF('h-kruis'!G53=0.5,"½",'h-kruis'!G53))</f>
        <v/>
      </c>
      <c r="H53" s="16"/>
      <c r="I53" s="23" t="str">
        <f ca="1">IF('h-kruis'!I53="","",IF('h-kruis'!I53=0.5,"½",'h-kruis'!I53))</f>
        <v/>
      </c>
      <c r="J53" s="23" t="str">
        <f ca="1">IF('h-kruis'!J53="","",IF('h-kruis'!J53=0.5,"½",'h-kruis'!J53))</f>
        <v/>
      </c>
      <c r="K53" s="9">
        <f ca="1">IF(LEN('h-kruis'!K53)&gt;1,IF(LEFT('h-kruis'!K53,1)="0","½",LEFT('h-kruis'!K53,1)&amp;"½"),'h-kruis'!K53)</f>
        <v>0</v>
      </c>
      <c r="L53" s="9">
        <f ca="1">_xlfn.RANK.EQ('h-kruis'!K53,'h-kruis'!K50:K55,0)</f>
        <v>1</v>
      </c>
      <c r="M53" s="61" t="s">
        <v>111</v>
      </c>
      <c r="N53" s="59" t="s">
        <v>118</v>
      </c>
      <c r="O53" s="59" t="s">
        <v>101</v>
      </c>
      <c r="P53" s="59" t="s">
        <v>119</v>
      </c>
    </row>
    <row r="54" spans="1:16" s="49" customFormat="1" ht="12.75">
      <c r="A54" s="18">
        <v>5</v>
      </c>
      <c r="B54" s="8" t="str">
        <f ca="1">OFFSET('h-lot'!A$5,('h-kruis'!A54-1)*6,0)</f>
        <v/>
      </c>
      <c r="C54" s="12" t="str">
        <f ca="1">OFFSET('h-lot'!B$5,('h-kruis'!A54-1)*6,0)</f>
        <v/>
      </c>
      <c r="D54" s="12" t="str">
        <f ca="1">OFFSET('h-lot'!C$5,('h-kruis'!A54-1)*6,0)</f>
        <v/>
      </c>
      <c r="E54" s="23" t="str">
        <f ca="1">IF('h-kruis'!E54="","",IF('h-kruis'!E54=0.5,"½",'h-kruis'!E54))</f>
        <v/>
      </c>
      <c r="F54" s="23" t="str">
        <f ca="1">IF('h-kruis'!F54="","",IF('h-kruis'!F54=0.5,"½",'h-kruis'!F54))</f>
        <v/>
      </c>
      <c r="G54" s="23" t="str">
        <f ca="1">IF('h-kruis'!G54="","",IF('h-kruis'!G54=0.5,"½",'h-kruis'!G54))</f>
        <v/>
      </c>
      <c r="H54" s="23" t="str">
        <f ca="1">IF('h-kruis'!H54="","",IF('h-kruis'!H54=0.5,"½",'h-kruis'!H54))</f>
        <v/>
      </c>
      <c r="I54" s="16"/>
      <c r="J54" s="23" t="str">
        <f ca="1">IF('h-kruis'!J54="","",IF('h-kruis'!J54=0.5,"½",'h-kruis'!J54))</f>
        <v/>
      </c>
      <c r="K54" s="9">
        <f ca="1">IF(LEN('h-kruis'!K54)&gt;1,IF(LEFT('h-kruis'!K54,1)="0","½",LEFT('h-kruis'!K54,1)&amp;"½"),'h-kruis'!K54)</f>
        <v>0</v>
      </c>
      <c r="L54" s="9">
        <f ca="1">_xlfn.RANK.EQ('h-kruis'!K54,'h-kruis'!K50:K55,0)</f>
        <v>1</v>
      </c>
      <c r="M54" s="61" t="s">
        <v>112</v>
      </c>
      <c r="N54" s="59" t="s">
        <v>102</v>
      </c>
      <c r="O54" s="59" t="s">
        <v>120</v>
      </c>
      <c r="P54" s="59" t="s">
        <v>121</v>
      </c>
    </row>
    <row r="55" spans="1:16" s="49" customFormat="1" ht="12.75">
      <c r="A55" s="18">
        <v>6</v>
      </c>
      <c r="B55" s="8" t="str">
        <f ca="1">OFFSET('h-lot'!A$6,('h-kruis'!A55-1)*6,0)</f>
        <v/>
      </c>
      <c r="C55" s="12" t="str">
        <f ca="1">OFFSET('h-lot'!B$6,('h-kruis'!A55-1)*6,0)</f>
        <v/>
      </c>
      <c r="D55" s="12" t="str">
        <f ca="1">OFFSET('h-lot'!C$6,('h-kruis'!A55-1)*6,0)</f>
        <v/>
      </c>
      <c r="E55" s="23" t="str">
        <f ca="1">IF('h-kruis'!E55="","",IF('h-kruis'!E55=0.5,"½",'h-kruis'!E55))</f>
        <v/>
      </c>
      <c r="F55" s="23" t="str">
        <f ca="1">IF('h-kruis'!F55="","",IF('h-kruis'!F55=0.5,"½",'h-kruis'!F55))</f>
        <v/>
      </c>
      <c r="G55" s="23" t="str">
        <f ca="1">IF('h-kruis'!G55="","",IF('h-kruis'!G55=0.5,"½",'h-kruis'!G55))</f>
        <v/>
      </c>
      <c r="H55" s="23" t="str">
        <f ca="1">IF('h-kruis'!H55="","",IF('h-kruis'!H55=0.5,"½",'h-kruis'!H55))</f>
        <v/>
      </c>
      <c r="I55" s="23" t="str">
        <f ca="1">IF('h-kruis'!I55="","",IF('h-kruis'!I55=0.5,"½",'h-kruis'!I55))</f>
        <v/>
      </c>
      <c r="J55" s="16"/>
      <c r="K55" s="9">
        <f ca="1">IF(LEN('h-kruis'!K55)&gt;1,IF(LEFT('h-kruis'!K55,1)="0","½",LEFT('h-kruis'!K55,1)&amp;"½"),'h-kruis'!K55)</f>
        <v>0</v>
      </c>
      <c r="L55" s="9">
        <f ca="1">_xlfn.RANK.EQ('h-kruis'!K55,'h-kruis'!K50:K55,0)</f>
        <v>1</v>
      </c>
      <c r="M55" s="13"/>
      <c r="N55" s="5"/>
      <c r="O55" s="5"/>
      <c r="P55" s="5"/>
    </row>
    <row r="56" spans="2:4" ht="12.75">
      <c r="B56" s="49" t="s">
        <v>19</v>
      </c>
      <c r="D56" s="49"/>
    </row>
    <row r="57" spans="1:16" s="4" customFormat="1" ht="12.75">
      <c r="A57" s="17"/>
      <c r="B57" s="6" t="str">
        <f>"Zeskamp "&amp;'h-kruis'!A57</f>
        <v>Zeskamp 8</v>
      </c>
      <c r="C57" s="11"/>
      <c r="D57" s="10"/>
      <c r="E57" s="7">
        <v>1</v>
      </c>
      <c r="F57" s="7">
        <v>2</v>
      </c>
      <c r="G57" s="7">
        <v>3</v>
      </c>
      <c r="H57" s="7">
        <v>4</v>
      </c>
      <c r="I57" s="7">
        <v>5</v>
      </c>
      <c r="J57" s="7">
        <v>6</v>
      </c>
      <c r="K57" s="7" t="s">
        <v>12</v>
      </c>
      <c r="L57" s="7" t="s">
        <v>47</v>
      </c>
      <c r="M57" s="15"/>
      <c r="N57" s="14" t="str">
        <f>"bord "&amp;'h-kruis'!B57</f>
        <v>bord 1</v>
      </c>
      <c r="O57" s="14" t="str">
        <f>"bord "&amp;'h-kruis'!C57</f>
        <v>bord 2</v>
      </c>
      <c r="P57" s="14" t="str">
        <f>"bord "&amp;'h-kruis'!D57</f>
        <v>bord 3</v>
      </c>
    </row>
    <row r="58" spans="1:16" s="49" customFormat="1" ht="12.75">
      <c r="A58" s="18">
        <v>1</v>
      </c>
      <c r="B58" s="8" t="str">
        <f ca="1">OFFSET('h-lot'!A$1,('h-kruis'!A58-1)*6,0)</f>
        <v/>
      </c>
      <c r="C58" s="12" t="str">
        <f ca="1">OFFSET('h-lot'!B$1,('h-kruis'!A58-1)*6,0)</f>
        <v/>
      </c>
      <c r="D58" s="12" t="str">
        <f ca="1">OFFSET('h-lot'!C$1,('h-kruis'!A58-1)*6,0)</f>
        <v/>
      </c>
      <c r="E58" s="16"/>
      <c r="F58" s="23" t="str">
        <f ca="1">IF('h-kruis'!F58="","",IF('h-kruis'!F58=0.5,"½",'h-kruis'!F58))</f>
        <v/>
      </c>
      <c r="G58" s="23" t="str">
        <f ca="1">IF('h-kruis'!G58="","",IF('h-kruis'!G58=0.5,"½",'h-kruis'!G58))</f>
        <v/>
      </c>
      <c r="H58" s="23" t="str">
        <f ca="1">IF('h-kruis'!H58="","",IF('h-kruis'!H58=0.5,"½",'h-kruis'!H58))</f>
        <v/>
      </c>
      <c r="I58" s="23" t="str">
        <f ca="1">IF('h-kruis'!I58="","",IF('h-kruis'!I58=0.5,"½",'h-kruis'!I58))</f>
        <v/>
      </c>
      <c r="J58" s="23" t="str">
        <f ca="1">IF('h-kruis'!J58="","",IF('h-kruis'!J58=0.5,"½",'h-kruis'!J58))</f>
        <v/>
      </c>
      <c r="K58" s="9">
        <f ca="1">IF(LEN('h-kruis'!K58)&gt;1,IF(LEFT('h-kruis'!K58,1)="0","½",LEFT('h-kruis'!K58,1)&amp;"½"),'h-kruis'!K58)</f>
        <v>0</v>
      </c>
      <c r="L58" s="9">
        <f ca="1">_xlfn.RANK.EQ('h-kruis'!K58,'h-kruis'!K58:K63,0)</f>
        <v>1</v>
      </c>
      <c r="M58" s="13" t="s">
        <v>14</v>
      </c>
      <c r="N58" s="59" t="s">
        <v>109</v>
      </c>
      <c r="O58" s="59" t="s">
        <v>18</v>
      </c>
      <c r="P58" s="59" t="s">
        <v>110</v>
      </c>
    </row>
    <row r="59" spans="1:16" s="49" customFormat="1" ht="12.75">
      <c r="A59" s="18">
        <v>2</v>
      </c>
      <c r="B59" s="8" t="str">
        <f ca="1">OFFSET('h-lot'!A$2,('h-kruis'!A59-1)*6,0)</f>
        <v/>
      </c>
      <c r="C59" s="12" t="str">
        <f ca="1">OFFSET('h-lot'!B$2,('h-kruis'!A59-1)*6,0)</f>
        <v/>
      </c>
      <c r="D59" s="12" t="str">
        <f ca="1">OFFSET('h-lot'!C$2,('h-kruis'!A59-1)*6,0)</f>
        <v/>
      </c>
      <c r="E59" s="23" t="str">
        <f ca="1">IF('h-kruis'!E59="","",IF('h-kruis'!E59=0.5,"½",'h-kruis'!E59))</f>
        <v/>
      </c>
      <c r="F59" s="16"/>
      <c r="G59" s="23" t="str">
        <f ca="1">IF('h-kruis'!G59="","",IF('h-kruis'!G59=0.5,"½",'h-kruis'!G59))</f>
        <v/>
      </c>
      <c r="H59" s="23" t="str">
        <f ca="1">IF('h-kruis'!H59="","",IF('h-kruis'!H59=0.5,"½",'h-kruis'!H59))</f>
        <v/>
      </c>
      <c r="I59" s="23" t="str">
        <f ca="1">IF('h-kruis'!I59="","",IF('h-kruis'!I59=0.5,"½",'h-kruis'!I59))</f>
        <v/>
      </c>
      <c r="J59" s="23" t="str">
        <f ca="1">IF('h-kruis'!J59="","",IF('h-kruis'!J59=0.5,"½",'h-kruis'!J59))</f>
        <v/>
      </c>
      <c r="K59" s="9">
        <f ca="1">IF(LEN('h-kruis'!K59)&gt;1,IF(LEFT('h-kruis'!K59,1)="0","½",LEFT('h-kruis'!K59,1)&amp;"½"),'h-kruis'!K59)</f>
        <v>0</v>
      </c>
      <c r="L59" s="9">
        <f ca="1">_xlfn.RANK.EQ('h-kruis'!K59,'h-kruis'!K58:K63,0)</f>
        <v>1</v>
      </c>
      <c r="M59" s="13" t="s">
        <v>15</v>
      </c>
      <c r="N59" s="59" t="s">
        <v>113</v>
      </c>
      <c r="O59" s="59" t="s">
        <v>114</v>
      </c>
      <c r="P59" s="60" t="s">
        <v>13</v>
      </c>
    </row>
    <row r="60" spans="1:16" s="49" customFormat="1" ht="12.75">
      <c r="A60" s="18">
        <v>3</v>
      </c>
      <c r="B60" s="8" t="str">
        <f ca="1">OFFSET('h-lot'!A$3,('h-kruis'!A60-1)*6,0)</f>
        <v/>
      </c>
      <c r="C60" s="12" t="str">
        <f ca="1">OFFSET('h-lot'!B$3,('h-kruis'!A60-1)*6,0)</f>
        <v/>
      </c>
      <c r="D60" s="12" t="str">
        <f ca="1">OFFSET('h-lot'!C$3,('h-kruis'!A60-1)*6,0)</f>
        <v/>
      </c>
      <c r="E60" s="23" t="str">
        <f ca="1">IF('h-kruis'!E60="","",IF('h-kruis'!E60=0.5,"½",'h-kruis'!E60))</f>
        <v/>
      </c>
      <c r="F60" s="23" t="str">
        <f ca="1">IF('h-kruis'!F60="","",IF('h-kruis'!F60=0.5,"½",'h-kruis'!F60))</f>
        <v/>
      </c>
      <c r="G60" s="16"/>
      <c r="H60" s="23" t="str">
        <f ca="1">IF('h-kruis'!H60="","",IF('h-kruis'!H60=0.5,"½",'h-kruis'!H60))</f>
        <v/>
      </c>
      <c r="I60" s="23" t="str">
        <f ca="1">IF('h-kruis'!I60="","",IF('h-kruis'!I60=0.5,"½",'h-kruis'!I60))</f>
        <v/>
      </c>
      <c r="J60" s="23" t="str">
        <f ca="1">IF('h-kruis'!J60="","",IF('h-kruis'!J60=0.5,"½",'h-kruis'!J60))</f>
        <v/>
      </c>
      <c r="K60" s="9">
        <f ca="1">IF(LEN('h-kruis'!K60)&gt;1,IF(LEFT('h-kruis'!K60,1)="0","½",LEFT('h-kruis'!K60,1)&amp;"½"),'h-kruis'!K60)</f>
        <v>0</v>
      </c>
      <c r="L60" s="9">
        <f ca="1">_xlfn.RANK.EQ('h-kruis'!K60,'h-kruis'!K58:K63,0)</f>
        <v>1</v>
      </c>
      <c r="M60" s="13" t="s">
        <v>16</v>
      </c>
      <c r="N60" s="59" t="s">
        <v>115</v>
      </c>
      <c r="O60" s="59" t="s">
        <v>116</v>
      </c>
      <c r="P60" s="59" t="s">
        <v>117</v>
      </c>
    </row>
    <row r="61" spans="1:16" s="49" customFormat="1" ht="12.75">
      <c r="A61" s="18">
        <v>4</v>
      </c>
      <c r="B61" s="8" t="str">
        <f ca="1">OFFSET('h-lot'!A$4,('h-kruis'!A61-1)*6,0)</f>
        <v/>
      </c>
      <c r="C61" s="12" t="str">
        <f ca="1">OFFSET('h-lot'!B$4,('h-kruis'!A61-1)*6,0)</f>
        <v/>
      </c>
      <c r="D61" s="12" t="str">
        <f ca="1">OFFSET('h-lot'!C$4,('h-kruis'!A61-1)*6,0)</f>
        <v/>
      </c>
      <c r="E61" s="23" t="str">
        <f ca="1">IF('h-kruis'!E61="","",IF('h-kruis'!E61=0.5,"½",'h-kruis'!E61))</f>
        <v/>
      </c>
      <c r="F61" s="23" t="str">
        <f ca="1">IF('h-kruis'!F61="","",IF('h-kruis'!F61=0.5,"½",'h-kruis'!F61))</f>
        <v/>
      </c>
      <c r="G61" s="23" t="str">
        <f ca="1">IF('h-kruis'!G61="","",IF('h-kruis'!G61=0.5,"½",'h-kruis'!G61))</f>
        <v/>
      </c>
      <c r="H61" s="16"/>
      <c r="I61" s="23" t="str">
        <f ca="1">IF('h-kruis'!I61="","",IF('h-kruis'!I61=0.5,"½",'h-kruis'!I61))</f>
        <v/>
      </c>
      <c r="J61" s="23" t="str">
        <f ca="1">IF('h-kruis'!J61="","",IF('h-kruis'!J61=0.5,"½",'h-kruis'!J61))</f>
        <v/>
      </c>
      <c r="K61" s="9">
        <f ca="1">IF(LEN('h-kruis'!K61)&gt;1,IF(LEFT('h-kruis'!K61,1)="0","½",LEFT('h-kruis'!K61,1)&amp;"½"),'h-kruis'!K61)</f>
        <v>0</v>
      </c>
      <c r="L61" s="9">
        <f ca="1">_xlfn.RANK.EQ('h-kruis'!K61,'h-kruis'!K58:K63,0)</f>
        <v>1</v>
      </c>
      <c r="M61" s="61" t="s">
        <v>111</v>
      </c>
      <c r="N61" s="59" t="s">
        <v>118</v>
      </c>
      <c r="O61" s="59" t="s">
        <v>101</v>
      </c>
      <c r="P61" s="59" t="s">
        <v>119</v>
      </c>
    </row>
    <row r="62" spans="1:16" s="4" customFormat="1" ht="12.75">
      <c r="A62" s="18">
        <v>5</v>
      </c>
      <c r="B62" s="8" t="str">
        <f ca="1">OFFSET('h-lot'!A$5,('h-kruis'!A62-1)*6,0)</f>
        <v/>
      </c>
      <c r="C62" s="12" t="str">
        <f ca="1">OFFSET('h-lot'!B$5,('h-kruis'!A62-1)*6,0)</f>
        <v/>
      </c>
      <c r="D62" s="12" t="str">
        <f ca="1">OFFSET('h-lot'!C$5,('h-kruis'!A62-1)*6,0)</f>
        <v/>
      </c>
      <c r="E62" s="23" t="str">
        <f ca="1">IF('h-kruis'!E62="","",IF('h-kruis'!E62=0.5,"½",'h-kruis'!E62))</f>
        <v/>
      </c>
      <c r="F62" s="23" t="str">
        <f ca="1">IF('h-kruis'!F62="","",IF('h-kruis'!F62=0.5,"½",'h-kruis'!F62))</f>
        <v/>
      </c>
      <c r="G62" s="23" t="str">
        <f ca="1">IF('h-kruis'!G62="","",IF('h-kruis'!G62=0.5,"½",'h-kruis'!G62))</f>
        <v/>
      </c>
      <c r="H62" s="23" t="str">
        <f ca="1">IF('h-kruis'!H62="","",IF('h-kruis'!H62=0.5,"½",'h-kruis'!H62))</f>
        <v/>
      </c>
      <c r="I62" s="16"/>
      <c r="J62" s="23" t="str">
        <f ca="1">IF('h-kruis'!J62="","",IF('h-kruis'!J62=0.5,"½",'h-kruis'!J62))</f>
        <v/>
      </c>
      <c r="K62" s="9">
        <f ca="1">IF(LEN('h-kruis'!K62)&gt;1,IF(LEFT('h-kruis'!K62,1)="0","½",LEFT('h-kruis'!K62,1)&amp;"½"),'h-kruis'!K62)</f>
        <v>0</v>
      </c>
      <c r="L62" s="9">
        <f ca="1">_xlfn.RANK.EQ('h-kruis'!K62,'h-kruis'!K58:K63,0)</f>
        <v>1</v>
      </c>
      <c r="M62" s="61" t="s">
        <v>112</v>
      </c>
      <c r="N62" s="59" t="s">
        <v>102</v>
      </c>
      <c r="O62" s="59" t="s">
        <v>120</v>
      </c>
      <c r="P62" s="59" t="s">
        <v>121</v>
      </c>
    </row>
    <row r="63" spans="1:16" s="4" customFormat="1" ht="12.75">
      <c r="A63" s="18">
        <v>6</v>
      </c>
      <c r="B63" s="8" t="str">
        <f ca="1">OFFSET('h-lot'!A$6,('h-kruis'!A63-1)*6,0)</f>
        <v/>
      </c>
      <c r="C63" s="12" t="str">
        <f ca="1">OFFSET('h-lot'!B$6,('h-kruis'!A63-1)*6,0)</f>
        <v/>
      </c>
      <c r="D63" s="12" t="str">
        <f ca="1">OFFSET('h-lot'!C$6,('h-kruis'!A63-1)*6,0)</f>
        <v/>
      </c>
      <c r="E63" s="23" t="str">
        <f ca="1">IF('h-kruis'!E63="","",IF('h-kruis'!E63=0.5,"½",'h-kruis'!E63))</f>
        <v/>
      </c>
      <c r="F63" s="23" t="str">
        <f ca="1">IF('h-kruis'!F63="","",IF('h-kruis'!F63=0.5,"½",'h-kruis'!F63))</f>
        <v/>
      </c>
      <c r="G63" s="23" t="str">
        <f ca="1">IF('h-kruis'!G63="","",IF('h-kruis'!G63=0.5,"½",'h-kruis'!G63))</f>
        <v/>
      </c>
      <c r="H63" s="23" t="str">
        <f ca="1">IF('h-kruis'!H63="","",IF('h-kruis'!H63=0.5,"½",'h-kruis'!H63))</f>
        <v/>
      </c>
      <c r="I63" s="23" t="str">
        <f ca="1">IF('h-kruis'!I63="","",IF('h-kruis'!I63=0.5,"½",'h-kruis'!I63))</f>
        <v/>
      </c>
      <c r="J63" s="16"/>
      <c r="K63" s="9">
        <f ca="1">IF(LEN('h-kruis'!K63)&gt;1,IF(LEFT('h-kruis'!K63,1)="0","½",LEFT('h-kruis'!K63,1)&amp;"½"),'h-kruis'!K63)</f>
        <v>0</v>
      </c>
      <c r="L63" s="9">
        <f ca="1">_xlfn.RANK.EQ('h-kruis'!K63,'h-kruis'!K58:K63,0)</f>
        <v>1</v>
      </c>
      <c r="M63" s="13"/>
      <c r="N63" s="5"/>
      <c r="O63" s="5"/>
      <c r="P63" s="5"/>
    </row>
    <row r="64" spans="1:16" s="49" customFormat="1" ht="12.75">
      <c r="A64" s="1"/>
      <c r="B64" s="49" t="s">
        <v>19</v>
      </c>
      <c r="C64" s="13"/>
      <c r="E64" s="5"/>
      <c r="F64" s="5"/>
      <c r="G64" s="5"/>
      <c r="H64" s="5"/>
      <c r="I64" s="5"/>
      <c r="J64" s="5"/>
      <c r="K64" s="5"/>
      <c r="L64" s="5"/>
      <c r="M64" s="13"/>
      <c r="N64" s="5"/>
      <c r="O64" s="5"/>
      <c r="P64" s="5"/>
    </row>
    <row r="65" spans="1:16" s="49" customFormat="1" ht="12.75">
      <c r="A65" s="17"/>
      <c r="B65" s="6" t="str">
        <f>"Zeskamp "&amp;'h-kruis'!A65</f>
        <v>Zeskamp 9</v>
      </c>
      <c r="C65" s="11"/>
      <c r="D65" s="10"/>
      <c r="E65" s="7">
        <v>1</v>
      </c>
      <c r="F65" s="7">
        <v>2</v>
      </c>
      <c r="G65" s="7">
        <v>3</v>
      </c>
      <c r="H65" s="7">
        <v>4</v>
      </c>
      <c r="I65" s="7">
        <v>5</v>
      </c>
      <c r="J65" s="7">
        <v>6</v>
      </c>
      <c r="K65" s="7" t="s">
        <v>12</v>
      </c>
      <c r="L65" s="7" t="s">
        <v>47</v>
      </c>
      <c r="M65" s="15"/>
      <c r="N65" s="14" t="str">
        <f>"bord "&amp;'h-kruis'!B65</f>
        <v>bord 1</v>
      </c>
      <c r="O65" s="14" t="str">
        <f>"bord "&amp;'h-kruis'!C65</f>
        <v>bord 2</v>
      </c>
      <c r="P65" s="14" t="str">
        <f>"bord "&amp;'h-kruis'!D65</f>
        <v>bord 3</v>
      </c>
    </row>
    <row r="66" spans="1:16" s="49" customFormat="1" ht="12.75">
      <c r="A66" s="18">
        <v>1</v>
      </c>
      <c r="B66" s="8" t="str">
        <f ca="1">OFFSET('h-lot'!A$1,('h-kruis'!A66-1)*6,0)</f>
        <v/>
      </c>
      <c r="C66" s="12" t="str">
        <f ca="1">OFFSET('h-lot'!B$1,('h-kruis'!A66-1)*6,0)</f>
        <v/>
      </c>
      <c r="D66" s="12" t="str">
        <f ca="1">OFFSET('h-lot'!C$1,('h-kruis'!A66-1)*6,0)</f>
        <v/>
      </c>
      <c r="E66" s="16"/>
      <c r="F66" s="23" t="str">
        <f ca="1">IF('h-kruis'!F66="","",IF('h-kruis'!F66=0.5,"½",'h-kruis'!F66))</f>
        <v/>
      </c>
      <c r="G66" s="23" t="str">
        <f ca="1">IF('h-kruis'!G66="","",IF('h-kruis'!G66=0.5,"½",'h-kruis'!G66))</f>
        <v/>
      </c>
      <c r="H66" s="23" t="str">
        <f ca="1">IF('h-kruis'!H66="","",IF('h-kruis'!H66=0.5,"½",'h-kruis'!H66))</f>
        <v/>
      </c>
      <c r="I66" s="23" t="str">
        <f ca="1">IF('h-kruis'!I66="","",IF('h-kruis'!I66=0.5,"½",'h-kruis'!I66))</f>
        <v/>
      </c>
      <c r="J66" s="23" t="str">
        <f ca="1">IF('h-kruis'!J66="","",IF('h-kruis'!J66=0.5,"½",'h-kruis'!J66))</f>
        <v/>
      </c>
      <c r="K66" s="9">
        <f ca="1">IF(LEN('h-kruis'!K66)&gt;1,IF(LEFT('h-kruis'!K66,1)="0","½",LEFT('h-kruis'!K66,1)&amp;"½"),'h-kruis'!K66)</f>
        <v>0</v>
      </c>
      <c r="L66" s="9">
        <f ca="1">_xlfn.RANK.EQ('h-kruis'!K66,'h-kruis'!K66:K71,0)</f>
        <v>1</v>
      </c>
      <c r="M66" s="13" t="s">
        <v>14</v>
      </c>
      <c r="N66" s="59" t="s">
        <v>109</v>
      </c>
      <c r="O66" s="59" t="s">
        <v>18</v>
      </c>
      <c r="P66" s="59" t="s">
        <v>110</v>
      </c>
    </row>
    <row r="67" spans="1:16" s="49" customFormat="1" ht="12.75">
      <c r="A67" s="18">
        <v>2</v>
      </c>
      <c r="B67" s="8" t="str">
        <f ca="1">OFFSET('h-lot'!A$2,('h-kruis'!A67-1)*6,0)</f>
        <v/>
      </c>
      <c r="C67" s="12" t="str">
        <f ca="1">OFFSET('h-lot'!B$2,('h-kruis'!A67-1)*6,0)</f>
        <v/>
      </c>
      <c r="D67" s="12" t="str">
        <f ca="1">OFFSET('h-lot'!C$2,('h-kruis'!A67-1)*6,0)</f>
        <v/>
      </c>
      <c r="E67" s="23" t="str">
        <f ca="1">IF('h-kruis'!E67="","",IF('h-kruis'!E67=0.5,"½",'h-kruis'!E67))</f>
        <v/>
      </c>
      <c r="F67" s="16"/>
      <c r="G67" s="23" t="str">
        <f ca="1">IF('h-kruis'!G67="","",IF('h-kruis'!G67=0.5,"½",'h-kruis'!G67))</f>
        <v/>
      </c>
      <c r="H67" s="23" t="str">
        <f ca="1">IF('h-kruis'!H67="","",IF('h-kruis'!H67=0.5,"½",'h-kruis'!H67))</f>
        <v/>
      </c>
      <c r="I67" s="23" t="str">
        <f ca="1">IF('h-kruis'!I67="","",IF('h-kruis'!I67=0.5,"½",'h-kruis'!I67))</f>
        <v/>
      </c>
      <c r="J67" s="23" t="str">
        <f ca="1">IF('h-kruis'!J67="","",IF('h-kruis'!J67=0.5,"½",'h-kruis'!J67))</f>
        <v/>
      </c>
      <c r="K67" s="9">
        <f ca="1">IF(LEN('h-kruis'!K67)&gt;1,IF(LEFT('h-kruis'!K67,1)="0","½",LEFT('h-kruis'!K67,1)&amp;"½"),'h-kruis'!K67)</f>
        <v>0</v>
      </c>
      <c r="L67" s="9">
        <f ca="1">_xlfn.RANK.EQ('h-kruis'!K67,'h-kruis'!K66:K71,0)</f>
        <v>1</v>
      </c>
      <c r="M67" s="13" t="s">
        <v>15</v>
      </c>
      <c r="N67" s="59" t="s">
        <v>113</v>
      </c>
      <c r="O67" s="59" t="s">
        <v>114</v>
      </c>
      <c r="P67" s="60" t="s">
        <v>13</v>
      </c>
    </row>
    <row r="68" spans="1:32" s="4" customFormat="1" ht="12.75">
      <c r="A68" s="18">
        <v>3</v>
      </c>
      <c r="B68" s="8" t="str">
        <f ca="1">OFFSET('h-lot'!A$3,('h-kruis'!A68-1)*6,0)</f>
        <v/>
      </c>
      <c r="C68" s="12" t="str">
        <f ca="1">OFFSET('h-lot'!B$3,('h-kruis'!A68-1)*6,0)</f>
        <v/>
      </c>
      <c r="D68" s="12" t="str">
        <f ca="1">OFFSET('h-lot'!C$3,('h-kruis'!A68-1)*6,0)</f>
        <v/>
      </c>
      <c r="E68" s="23" t="str">
        <f ca="1">IF('h-kruis'!E68="","",IF('h-kruis'!E68=0.5,"½",'h-kruis'!E68))</f>
        <v/>
      </c>
      <c r="F68" s="23" t="str">
        <f ca="1">IF('h-kruis'!F68="","",IF('h-kruis'!F68=0.5,"½",'h-kruis'!F68))</f>
        <v/>
      </c>
      <c r="G68" s="16"/>
      <c r="H68" s="23" t="str">
        <f ca="1">IF('h-kruis'!H68="","",IF('h-kruis'!H68=0.5,"½",'h-kruis'!H68))</f>
        <v/>
      </c>
      <c r="I68" s="23" t="str">
        <f ca="1">IF('h-kruis'!I68="","",IF('h-kruis'!I68=0.5,"½",'h-kruis'!I68))</f>
        <v/>
      </c>
      <c r="J68" s="23" t="str">
        <f ca="1">IF('h-kruis'!J68="","",IF('h-kruis'!J68=0.5,"½",'h-kruis'!J68))</f>
        <v/>
      </c>
      <c r="K68" s="9">
        <f ca="1">IF(LEN('h-kruis'!K68)&gt;1,IF(LEFT('h-kruis'!K68,1)="0","½",LEFT('h-kruis'!K68,1)&amp;"½"),'h-kruis'!K68)</f>
        <v>0</v>
      </c>
      <c r="L68" s="9">
        <f ca="1">_xlfn.RANK.EQ('h-kruis'!K68,'h-kruis'!K66:K71,0)</f>
        <v>1</v>
      </c>
      <c r="M68" s="13" t="s">
        <v>16</v>
      </c>
      <c r="N68" s="59" t="s">
        <v>115</v>
      </c>
      <c r="O68" s="59" t="s">
        <v>116</v>
      </c>
      <c r="P68" s="59" t="s">
        <v>117</v>
      </c>
      <c r="AB68"/>
      <c r="AC68"/>
      <c r="AD68"/>
      <c r="AE68"/>
      <c r="AF68"/>
    </row>
    <row r="69" spans="1:16" s="4" customFormat="1" ht="12.75">
      <c r="A69" s="18">
        <v>4</v>
      </c>
      <c r="B69" s="8" t="str">
        <f ca="1">OFFSET('h-lot'!A$4,('h-kruis'!A69-1)*6,0)</f>
        <v/>
      </c>
      <c r="C69" s="12" t="str">
        <f ca="1">OFFSET('h-lot'!B$4,('h-kruis'!A69-1)*6,0)</f>
        <v/>
      </c>
      <c r="D69" s="12" t="str">
        <f ca="1">OFFSET('h-lot'!C$4,('h-kruis'!A69-1)*6,0)</f>
        <v/>
      </c>
      <c r="E69" s="23" t="str">
        <f ca="1">IF('h-kruis'!E69="","",IF('h-kruis'!E69=0.5,"½",'h-kruis'!E69))</f>
        <v/>
      </c>
      <c r="F69" s="23" t="str">
        <f ca="1">IF('h-kruis'!F69="","",IF('h-kruis'!F69=0.5,"½",'h-kruis'!F69))</f>
        <v/>
      </c>
      <c r="G69" s="23" t="str">
        <f ca="1">IF('h-kruis'!G69="","",IF('h-kruis'!G69=0.5,"½",'h-kruis'!G69))</f>
        <v/>
      </c>
      <c r="H69" s="16"/>
      <c r="I69" s="23" t="str">
        <f ca="1">IF('h-kruis'!I69="","",IF('h-kruis'!I69=0.5,"½",'h-kruis'!I69))</f>
        <v/>
      </c>
      <c r="J69" s="23" t="str">
        <f ca="1">IF('h-kruis'!J69="","",IF('h-kruis'!J69=0.5,"½",'h-kruis'!J69))</f>
        <v/>
      </c>
      <c r="K69" s="9">
        <f ca="1">IF(LEN('h-kruis'!K69)&gt;1,IF(LEFT('h-kruis'!K69,1)="0","½",LEFT('h-kruis'!K69,1)&amp;"½"),'h-kruis'!K69)</f>
        <v>0</v>
      </c>
      <c r="L69" s="9">
        <f ca="1">_xlfn.RANK.EQ('h-kruis'!K69,'h-kruis'!K66:K71,0)</f>
        <v>1</v>
      </c>
      <c r="M69" s="61" t="s">
        <v>111</v>
      </c>
      <c r="N69" s="59" t="s">
        <v>118</v>
      </c>
      <c r="O69" s="59" t="s">
        <v>101</v>
      </c>
      <c r="P69" s="59" t="s">
        <v>119</v>
      </c>
    </row>
    <row r="70" spans="1:16" s="49" customFormat="1" ht="12.75">
      <c r="A70" s="18">
        <v>5</v>
      </c>
      <c r="B70" s="8" t="str">
        <f ca="1">OFFSET('h-lot'!A$5,('h-kruis'!A70-1)*6,0)</f>
        <v/>
      </c>
      <c r="C70" s="12" t="str">
        <f ca="1">OFFSET('h-lot'!B$5,('h-kruis'!A70-1)*6,0)</f>
        <v/>
      </c>
      <c r="D70" s="12" t="str">
        <f ca="1">OFFSET('h-lot'!C$5,('h-kruis'!A70-1)*6,0)</f>
        <v/>
      </c>
      <c r="E70" s="23" t="str">
        <f ca="1">IF('h-kruis'!E70="","",IF('h-kruis'!E70=0.5,"½",'h-kruis'!E70))</f>
        <v/>
      </c>
      <c r="F70" s="23" t="str">
        <f ca="1">IF('h-kruis'!F70="","",IF('h-kruis'!F70=0.5,"½",'h-kruis'!F70))</f>
        <v/>
      </c>
      <c r="G70" s="23" t="str">
        <f ca="1">IF('h-kruis'!G70="","",IF('h-kruis'!G70=0.5,"½",'h-kruis'!G70))</f>
        <v/>
      </c>
      <c r="H70" s="23" t="str">
        <f ca="1">IF('h-kruis'!H70="","",IF('h-kruis'!H70=0.5,"½",'h-kruis'!H70))</f>
        <v/>
      </c>
      <c r="I70" s="16"/>
      <c r="J70" s="23" t="str">
        <f ca="1">IF('h-kruis'!J70="","",IF('h-kruis'!J70=0.5,"½",'h-kruis'!J70))</f>
        <v/>
      </c>
      <c r="K70" s="9">
        <f ca="1">IF(LEN('h-kruis'!K70)&gt;1,IF(LEFT('h-kruis'!K70,1)="0","½",LEFT('h-kruis'!K70,1)&amp;"½"),'h-kruis'!K70)</f>
        <v>0</v>
      </c>
      <c r="L70" s="9">
        <f ca="1">_xlfn.RANK.EQ('h-kruis'!K70,'h-kruis'!K66:K71,0)</f>
        <v>1</v>
      </c>
      <c r="M70" s="61" t="s">
        <v>112</v>
      </c>
      <c r="N70" s="59" t="s">
        <v>102</v>
      </c>
      <c r="O70" s="59" t="s">
        <v>120</v>
      </c>
      <c r="P70" s="59" t="s">
        <v>121</v>
      </c>
    </row>
    <row r="71" spans="1:16" s="49" customFormat="1" ht="12.75">
      <c r="A71" s="18">
        <v>6</v>
      </c>
      <c r="B71" s="8" t="str">
        <f ca="1">OFFSET('h-lot'!A$6,('h-kruis'!A71-1)*6,0)</f>
        <v/>
      </c>
      <c r="C71" s="12" t="str">
        <f ca="1">OFFSET('h-lot'!B$6,('h-kruis'!A71-1)*6,0)</f>
        <v/>
      </c>
      <c r="D71" s="12" t="str">
        <f ca="1">OFFSET('h-lot'!C$6,('h-kruis'!A71-1)*6,0)</f>
        <v/>
      </c>
      <c r="E71" s="23" t="str">
        <f ca="1">IF('h-kruis'!E71="","",IF('h-kruis'!E71=0.5,"½",'h-kruis'!E71))</f>
        <v/>
      </c>
      <c r="F71" s="23" t="str">
        <f ca="1">IF('h-kruis'!F71="","",IF('h-kruis'!F71=0.5,"½",'h-kruis'!F71))</f>
        <v/>
      </c>
      <c r="G71" s="23" t="str">
        <f ca="1">IF('h-kruis'!G71="","",IF('h-kruis'!G71=0.5,"½",'h-kruis'!G71))</f>
        <v/>
      </c>
      <c r="H71" s="23" t="str">
        <f ca="1">IF('h-kruis'!H71="","",IF('h-kruis'!H71=0.5,"½",'h-kruis'!H71))</f>
        <v/>
      </c>
      <c r="I71" s="23" t="str">
        <f ca="1">IF('h-kruis'!I71="","",IF('h-kruis'!I71=0.5,"½",'h-kruis'!I71))</f>
        <v/>
      </c>
      <c r="J71" s="16"/>
      <c r="K71" s="9">
        <f ca="1">IF(LEN('h-kruis'!K71)&gt;1,IF(LEFT('h-kruis'!K71,1)="0","½",LEFT('h-kruis'!K71,1)&amp;"½"),'h-kruis'!K71)</f>
        <v>0</v>
      </c>
      <c r="L71" s="9">
        <f ca="1">_xlfn.RANK.EQ('h-kruis'!K71,'h-kruis'!K66:K71,0)</f>
        <v>1</v>
      </c>
      <c r="M71" s="13"/>
      <c r="N71" s="5"/>
      <c r="O71" s="5"/>
      <c r="P71" s="5"/>
    </row>
    <row r="72" spans="1:16" s="49" customFormat="1" ht="12.75">
      <c r="A72" s="1"/>
      <c r="B72" s="49" t="s">
        <v>19</v>
      </c>
      <c r="C72" s="13"/>
      <c r="E72" s="5"/>
      <c r="F72" s="5"/>
      <c r="G72" s="5"/>
      <c r="H72" s="5"/>
      <c r="I72" s="5"/>
      <c r="J72" s="5"/>
      <c r="K72" s="5"/>
      <c r="L72" s="5"/>
      <c r="M72" s="13"/>
      <c r="N72" s="5"/>
      <c r="O72" s="5"/>
      <c r="P72" s="5"/>
    </row>
    <row r="73" spans="1:16" s="49" customFormat="1" ht="12.75">
      <c r="A73" s="17"/>
      <c r="B73" s="6" t="str">
        <f>"Zeskamp "&amp;'h-kruis'!A73</f>
        <v>Zeskamp 10</v>
      </c>
      <c r="C73" s="11"/>
      <c r="D73" s="10"/>
      <c r="E73" s="7">
        <v>1</v>
      </c>
      <c r="F73" s="7">
        <v>2</v>
      </c>
      <c r="G73" s="7">
        <v>3</v>
      </c>
      <c r="H73" s="7">
        <v>4</v>
      </c>
      <c r="I73" s="7">
        <v>5</v>
      </c>
      <c r="J73" s="7">
        <v>6</v>
      </c>
      <c r="K73" s="7" t="s">
        <v>12</v>
      </c>
      <c r="L73" s="7" t="s">
        <v>47</v>
      </c>
      <c r="M73" s="15"/>
      <c r="N73" s="14" t="str">
        <f>"bord "&amp;'h-kruis'!B73</f>
        <v>bord 1</v>
      </c>
      <c r="O73" s="14" t="str">
        <f>"bord "&amp;'h-kruis'!C73</f>
        <v>bord 2</v>
      </c>
      <c r="P73" s="14" t="str">
        <f>"bord "&amp;'h-kruis'!D73</f>
        <v>bord 3</v>
      </c>
    </row>
    <row r="74" spans="1:32" s="4" customFormat="1" ht="12.75">
      <c r="A74" s="18">
        <v>1</v>
      </c>
      <c r="B74" s="8" t="str">
        <f ca="1">OFFSET('h-lot'!A$1,('h-kruis'!A74-1)*6,0)</f>
        <v/>
      </c>
      <c r="C74" s="12" t="str">
        <f ca="1">OFFSET('h-lot'!B$1,('h-kruis'!A74-1)*6,0)</f>
        <v/>
      </c>
      <c r="D74" s="12" t="str">
        <f ca="1">OFFSET('h-lot'!C$1,('h-kruis'!A74-1)*6,0)</f>
        <v/>
      </c>
      <c r="E74" s="16"/>
      <c r="F74" s="23" t="str">
        <f ca="1">IF('h-kruis'!F74="","",IF('h-kruis'!F74=0.5,"½",'h-kruis'!F74))</f>
        <v/>
      </c>
      <c r="G74" s="23" t="str">
        <f ca="1">IF('h-kruis'!G74="","",IF('h-kruis'!G74=0.5,"½",'h-kruis'!G74))</f>
        <v/>
      </c>
      <c r="H74" s="23" t="str">
        <f ca="1">IF('h-kruis'!H74="","",IF('h-kruis'!H74=0.5,"½",'h-kruis'!H74))</f>
        <v/>
      </c>
      <c r="I74" s="23" t="str">
        <f ca="1">IF('h-kruis'!I74="","",IF('h-kruis'!I74=0.5,"½",'h-kruis'!I74))</f>
        <v/>
      </c>
      <c r="J74" s="23" t="str">
        <f ca="1">IF('h-kruis'!J74="","",IF('h-kruis'!J74=0.5,"½",'h-kruis'!J74))</f>
        <v/>
      </c>
      <c r="K74" s="9">
        <f ca="1">IF(LEN('h-kruis'!K74)&gt;1,IF(LEFT('h-kruis'!K74,1)="0","½",LEFT('h-kruis'!K74,1)&amp;"½"),'h-kruis'!K74)</f>
        <v>0</v>
      </c>
      <c r="L74" s="9">
        <f ca="1">_xlfn.RANK.EQ('h-kruis'!K74,'h-kruis'!K74:K79,0)</f>
        <v>1</v>
      </c>
      <c r="M74" s="13" t="s">
        <v>14</v>
      </c>
      <c r="N74" s="59" t="s">
        <v>109</v>
      </c>
      <c r="O74" s="59" t="s">
        <v>18</v>
      </c>
      <c r="P74" s="59" t="s">
        <v>110</v>
      </c>
      <c r="AB74"/>
      <c r="AC74"/>
      <c r="AD74"/>
      <c r="AE74"/>
      <c r="AF74"/>
    </row>
    <row r="75" spans="1:16" s="4" customFormat="1" ht="12.75">
      <c r="A75" s="18">
        <v>2</v>
      </c>
      <c r="B75" s="8" t="str">
        <f ca="1">OFFSET('h-lot'!A$2,('h-kruis'!A75-1)*6,0)</f>
        <v/>
      </c>
      <c r="C75" s="12" t="str">
        <f ca="1">OFFSET('h-lot'!B$2,('h-kruis'!A75-1)*6,0)</f>
        <v/>
      </c>
      <c r="D75" s="12" t="str">
        <f ca="1">OFFSET('h-lot'!C$2,('h-kruis'!A75-1)*6,0)</f>
        <v/>
      </c>
      <c r="E75" s="23" t="str">
        <f ca="1">IF('h-kruis'!E75="","",IF('h-kruis'!E75=0.5,"½",'h-kruis'!E75))</f>
        <v/>
      </c>
      <c r="F75" s="16"/>
      <c r="G75" s="23" t="str">
        <f ca="1">IF('h-kruis'!G75="","",IF('h-kruis'!G75=0.5,"½",'h-kruis'!G75))</f>
        <v/>
      </c>
      <c r="H75" s="23" t="str">
        <f ca="1">IF('h-kruis'!H75="","",IF('h-kruis'!H75=0.5,"½",'h-kruis'!H75))</f>
        <v/>
      </c>
      <c r="I75" s="23" t="str">
        <f ca="1">IF('h-kruis'!I75="","",IF('h-kruis'!I75=0.5,"½",'h-kruis'!I75))</f>
        <v/>
      </c>
      <c r="J75" s="23" t="str">
        <f ca="1">IF('h-kruis'!J75="","",IF('h-kruis'!J75=0.5,"½",'h-kruis'!J75))</f>
        <v/>
      </c>
      <c r="K75" s="9">
        <f ca="1">IF(LEN('h-kruis'!K75)&gt;1,IF(LEFT('h-kruis'!K75,1)="0","½",LEFT('h-kruis'!K75,1)&amp;"½"),'h-kruis'!K75)</f>
        <v>0</v>
      </c>
      <c r="L75" s="9">
        <f ca="1">_xlfn.RANK.EQ('h-kruis'!K75,'h-kruis'!K74:K79,0)</f>
        <v>1</v>
      </c>
      <c r="M75" s="13" t="s">
        <v>15</v>
      </c>
      <c r="N75" s="59" t="s">
        <v>113</v>
      </c>
      <c r="O75" s="59" t="s">
        <v>114</v>
      </c>
      <c r="P75" s="60" t="s">
        <v>13</v>
      </c>
    </row>
    <row r="76" spans="1:16" s="49" customFormat="1" ht="12.75">
      <c r="A76" s="18">
        <v>3</v>
      </c>
      <c r="B76" s="8" t="str">
        <f ca="1">OFFSET('h-lot'!A$3,('h-kruis'!A76-1)*6,0)</f>
        <v/>
      </c>
      <c r="C76" s="12" t="str">
        <f ca="1">OFFSET('h-lot'!B$3,('h-kruis'!A76-1)*6,0)</f>
        <v/>
      </c>
      <c r="D76" s="12" t="str">
        <f ca="1">OFFSET('h-lot'!C$3,('h-kruis'!A76-1)*6,0)</f>
        <v/>
      </c>
      <c r="E76" s="23" t="str">
        <f ca="1">IF('h-kruis'!E76="","",IF('h-kruis'!E76=0.5,"½",'h-kruis'!E76))</f>
        <v/>
      </c>
      <c r="F76" s="23" t="str">
        <f ca="1">IF('h-kruis'!F76="","",IF('h-kruis'!F76=0.5,"½",'h-kruis'!F76))</f>
        <v/>
      </c>
      <c r="G76" s="16"/>
      <c r="H76" s="23" t="str">
        <f ca="1">IF('h-kruis'!H76="","",IF('h-kruis'!H76=0.5,"½",'h-kruis'!H76))</f>
        <v/>
      </c>
      <c r="I76" s="23" t="str">
        <f ca="1">IF('h-kruis'!I76="","",IF('h-kruis'!I76=0.5,"½",'h-kruis'!I76))</f>
        <v/>
      </c>
      <c r="J76" s="23" t="str">
        <f ca="1">IF('h-kruis'!J76="","",IF('h-kruis'!J76=0.5,"½",'h-kruis'!J76))</f>
        <v/>
      </c>
      <c r="K76" s="9">
        <f ca="1">IF(LEN('h-kruis'!K76)&gt;1,IF(LEFT('h-kruis'!K76,1)="0","½",LEFT('h-kruis'!K76,1)&amp;"½"),'h-kruis'!K76)</f>
        <v>0</v>
      </c>
      <c r="L76" s="9">
        <f ca="1">_xlfn.RANK.EQ('h-kruis'!K76,'h-kruis'!K74:K79,0)</f>
        <v>1</v>
      </c>
      <c r="M76" s="13" t="s">
        <v>16</v>
      </c>
      <c r="N76" s="59" t="s">
        <v>115</v>
      </c>
      <c r="O76" s="59" t="s">
        <v>116</v>
      </c>
      <c r="P76" s="59" t="s">
        <v>117</v>
      </c>
    </row>
    <row r="77" spans="1:16" s="49" customFormat="1" ht="12.75">
      <c r="A77" s="18">
        <v>4</v>
      </c>
      <c r="B77" s="8" t="str">
        <f ca="1">OFFSET('h-lot'!A$4,('h-kruis'!A77-1)*6,0)</f>
        <v/>
      </c>
      <c r="C77" s="12" t="str">
        <f ca="1">OFFSET('h-lot'!B$4,('h-kruis'!A77-1)*6,0)</f>
        <v/>
      </c>
      <c r="D77" s="12" t="str">
        <f ca="1">OFFSET('h-lot'!C$4,('h-kruis'!A77-1)*6,0)</f>
        <v/>
      </c>
      <c r="E77" s="23" t="str">
        <f ca="1">IF('h-kruis'!E77="","",IF('h-kruis'!E77=0.5,"½",'h-kruis'!E77))</f>
        <v/>
      </c>
      <c r="F77" s="23" t="str">
        <f ca="1">IF('h-kruis'!F77="","",IF('h-kruis'!F77=0.5,"½",'h-kruis'!F77))</f>
        <v/>
      </c>
      <c r="G77" s="23" t="str">
        <f ca="1">IF('h-kruis'!G77="","",IF('h-kruis'!G77=0.5,"½",'h-kruis'!G77))</f>
        <v/>
      </c>
      <c r="H77" s="16"/>
      <c r="I77" s="23" t="str">
        <f ca="1">IF('h-kruis'!I77="","",IF('h-kruis'!I77=0.5,"½",'h-kruis'!I77))</f>
        <v/>
      </c>
      <c r="J77" s="23" t="str">
        <f ca="1">IF('h-kruis'!J77="","",IF('h-kruis'!J77=0.5,"½",'h-kruis'!J77))</f>
        <v/>
      </c>
      <c r="K77" s="9">
        <f ca="1">IF(LEN('h-kruis'!K77)&gt;1,IF(LEFT('h-kruis'!K77,1)="0","½",LEFT('h-kruis'!K77,1)&amp;"½"),'h-kruis'!K77)</f>
        <v>0</v>
      </c>
      <c r="L77" s="9">
        <f ca="1">_xlfn.RANK.EQ('h-kruis'!K77,'h-kruis'!K74:K79,0)</f>
        <v>1</v>
      </c>
      <c r="M77" s="61" t="s">
        <v>111</v>
      </c>
      <c r="N77" s="59" t="s">
        <v>118</v>
      </c>
      <c r="O77" s="59" t="s">
        <v>101</v>
      </c>
      <c r="P77" s="59" t="s">
        <v>119</v>
      </c>
    </row>
    <row r="78" spans="1:16" s="49" customFormat="1" ht="12.75">
      <c r="A78" s="18">
        <v>5</v>
      </c>
      <c r="B78" s="8" t="str">
        <f ca="1">OFFSET('h-lot'!A$5,('h-kruis'!A78-1)*6,0)</f>
        <v/>
      </c>
      <c r="C78" s="12" t="str">
        <f ca="1">OFFSET('h-lot'!B$5,('h-kruis'!A78-1)*6,0)</f>
        <v/>
      </c>
      <c r="D78" s="12" t="str">
        <f ca="1">OFFSET('h-lot'!C$5,('h-kruis'!A78-1)*6,0)</f>
        <v/>
      </c>
      <c r="E78" s="23" t="str">
        <f ca="1">IF('h-kruis'!E78="","",IF('h-kruis'!E78=0.5,"½",'h-kruis'!E78))</f>
        <v/>
      </c>
      <c r="F78" s="23" t="str">
        <f ca="1">IF('h-kruis'!F78="","",IF('h-kruis'!F78=0.5,"½",'h-kruis'!F78))</f>
        <v/>
      </c>
      <c r="G78" s="23" t="str">
        <f ca="1">IF('h-kruis'!G78="","",IF('h-kruis'!G78=0.5,"½",'h-kruis'!G78))</f>
        <v/>
      </c>
      <c r="H78" s="23" t="str">
        <f ca="1">IF('h-kruis'!H78="","",IF('h-kruis'!H78=0.5,"½",'h-kruis'!H78))</f>
        <v/>
      </c>
      <c r="I78" s="16"/>
      <c r="J78" s="23" t="str">
        <f ca="1">IF('h-kruis'!J78="","",IF('h-kruis'!J78=0.5,"½",'h-kruis'!J78))</f>
        <v/>
      </c>
      <c r="K78" s="9">
        <f ca="1">IF(LEN('h-kruis'!K78)&gt;1,IF(LEFT('h-kruis'!K78,1)="0","½",LEFT('h-kruis'!K78,1)&amp;"½"),'h-kruis'!K78)</f>
        <v>0</v>
      </c>
      <c r="L78" s="9">
        <f ca="1">_xlfn.RANK.EQ('h-kruis'!K78,'h-kruis'!K74:K79,0)</f>
        <v>1</v>
      </c>
      <c r="M78" s="61" t="s">
        <v>112</v>
      </c>
      <c r="N78" s="59" t="s">
        <v>102</v>
      </c>
      <c r="O78" s="59" t="s">
        <v>120</v>
      </c>
      <c r="P78" s="59" t="s">
        <v>121</v>
      </c>
    </row>
    <row r="79" spans="1:16" s="49" customFormat="1" ht="12.75">
      <c r="A79" s="18">
        <v>6</v>
      </c>
      <c r="B79" s="8" t="str">
        <f ca="1">OFFSET('h-lot'!A$6,('h-kruis'!A79-1)*6,0)</f>
        <v/>
      </c>
      <c r="C79" s="12" t="str">
        <f ca="1">OFFSET('h-lot'!B$6,('h-kruis'!A79-1)*6,0)</f>
        <v/>
      </c>
      <c r="D79" s="12" t="str">
        <f ca="1">OFFSET('h-lot'!C$6,('h-kruis'!A79-1)*6,0)</f>
        <v/>
      </c>
      <c r="E79" s="23" t="str">
        <f ca="1">IF('h-kruis'!E79="","",IF('h-kruis'!E79=0.5,"½",'h-kruis'!E79))</f>
        <v/>
      </c>
      <c r="F79" s="23" t="str">
        <f ca="1">IF('h-kruis'!F79="","",IF('h-kruis'!F79=0.5,"½",'h-kruis'!F79))</f>
        <v/>
      </c>
      <c r="G79" s="23" t="str">
        <f ca="1">IF('h-kruis'!G79="","",IF('h-kruis'!G79=0.5,"½",'h-kruis'!G79))</f>
        <v/>
      </c>
      <c r="H79" s="23" t="str">
        <f ca="1">IF('h-kruis'!H79="","",IF('h-kruis'!H79=0.5,"½",'h-kruis'!H79))</f>
        <v/>
      </c>
      <c r="I79" s="23" t="str">
        <f ca="1">IF('h-kruis'!I79="","",IF('h-kruis'!I79=0.5,"½",'h-kruis'!I79))</f>
        <v/>
      </c>
      <c r="J79" s="16"/>
      <c r="K79" s="9">
        <f ca="1">IF(LEN('h-kruis'!K79)&gt;1,IF(LEFT('h-kruis'!K79,1)="0","½",LEFT('h-kruis'!K79,1)&amp;"½"),'h-kruis'!K79)</f>
        <v>0</v>
      </c>
      <c r="L79" s="9">
        <f ca="1">_xlfn.RANK.EQ('h-kruis'!K79,'h-kruis'!K74:K79,0)</f>
        <v>1</v>
      </c>
      <c r="M79" s="13"/>
      <c r="N79" s="5"/>
      <c r="O79" s="5"/>
      <c r="P79" s="5"/>
    </row>
    <row r="80" spans="1:32" s="4" customFormat="1" ht="12.75">
      <c r="A80" s="1"/>
      <c r="B80" s="49" t="s">
        <v>19</v>
      </c>
      <c r="C80" s="13"/>
      <c r="D80" s="49"/>
      <c r="E80" s="5"/>
      <c r="F80" s="5"/>
      <c r="G80" s="5"/>
      <c r="H80" s="5"/>
      <c r="I80" s="5"/>
      <c r="J80" s="5"/>
      <c r="K80" s="5"/>
      <c r="L80" s="5"/>
      <c r="M80" s="13"/>
      <c r="N80" s="5"/>
      <c r="O80" s="5"/>
      <c r="P80" s="5"/>
      <c r="AB80"/>
      <c r="AC80"/>
      <c r="AD80"/>
      <c r="AE80"/>
      <c r="AF80"/>
    </row>
    <row r="81" spans="1:16" s="4" customFormat="1" ht="12.75">
      <c r="A81" s="17"/>
      <c r="B81" s="6" t="str">
        <f>"Zeskamp "&amp;'h-kruis'!A81</f>
        <v>Zeskamp 11</v>
      </c>
      <c r="C81" s="11"/>
      <c r="D81" s="10"/>
      <c r="E81" s="7">
        <v>1</v>
      </c>
      <c r="F81" s="7">
        <v>2</v>
      </c>
      <c r="G81" s="7">
        <v>3</v>
      </c>
      <c r="H81" s="7">
        <v>4</v>
      </c>
      <c r="I81" s="7">
        <v>5</v>
      </c>
      <c r="J81" s="7">
        <v>6</v>
      </c>
      <c r="K81" s="7" t="s">
        <v>12</v>
      </c>
      <c r="L81" s="7" t="s">
        <v>47</v>
      </c>
      <c r="M81" s="15"/>
      <c r="N81" s="14" t="str">
        <f>"bord "&amp;'h-kruis'!B81</f>
        <v>bord 1</v>
      </c>
      <c r="O81" s="14" t="str">
        <f>"bord "&amp;'h-kruis'!C81</f>
        <v>bord 2</v>
      </c>
      <c r="P81" s="14" t="str">
        <f>"bord "&amp;'h-kruis'!D81</f>
        <v>bord 3</v>
      </c>
    </row>
    <row r="82" spans="1:16" s="49" customFormat="1" ht="12.75">
      <c r="A82" s="18">
        <v>1</v>
      </c>
      <c r="B82" s="8" t="str">
        <f ca="1">OFFSET('h-lot'!A$1,('h-kruis'!A82-1)*6,0)</f>
        <v/>
      </c>
      <c r="C82" s="12" t="str">
        <f ca="1">OFFSET('h-lot'!B$1,('h-kruis'!A82-1)*6,0)</f>
        <v/>
      </c>
      <c r="D82" s="12" t="str">
        <f ca="1">OFFSET('h-lot'!C$1,('h-kruis'!A82-1)*6,0)</f>
        <v/>
      </c>
      <c r="E82" s="16"/>
      <c r="F82" s="23" t="str">
        <f ca="1">IF('h-kruis'!F82="","",IF('h-kruis'!F82=0.5,"½",'h-kruis'!F82))</f>
        <v/>
      </c>
      <c r="G82" s="23" t="str">
        <f ca="1">IF('h-kruis'!G82="","",IF('h-kruis'!G82=0.5,"½",'h-kruis'!G82))</f>
        <v/>
      </c>
      <c r="H82" s="23" t="str">
        <f ca="1">IF('h-kruis'!H82="","",IF('h-kruis'!H82=0.5,"½",'h-kruis'!H82))</f>
        <v/>
      </c>
      <c r="I82" s="23" t="str">
        <f ca="1">IF('h-kruis'!I82="","",IF('h-kruis'!I82=0.5,"½",'h-kruis'!I82))</f>
        <v/>
      </c>
      <c r="J82" s="23" t="str">
        <f ca="1">IF('h-kruis'!J82="","",IF('h-kruis'!J82=0.5,"½",'h-kruis'!J82))</f>
        <v/>
      </c>
      <c r="K82" s="9">
        <f ca="1">IF(LEN('h-kruis'!K82)&gt;1,IF(LEFT('h-kruis'!K82,1)="0","½",LEFT('h-kruis'!K82,1)&amp;"½"),'h-kruis'!K82)</f>
        <v>0</v>
      </c>
      <c r="L82" s="9">
        <f ca="1">_xlfn.RANK.EQ('h-kruis'!K82,'h-kruis'!K82:K87,0)</f>
        <v>1</v>
      </c>
      <c r="M82" s="13" t="s">
        <v>14</v>
      </c>
      <c r="N82" s="59" t="s">
        <v>109</v>
      </c>
      <c r="O82" s="59" t="s">
        <v>18</v>
      </c>
      <c r="P82" s="59" t="s">
        <v>110</v>
      </c>
    </row>
    <row r="83" spans="1:16" s="49" customFormat="1" ht="12.75">
      <c r="A83" s="18">
        <v>2</v>
      </c>
      <c r="B83" s="8" t="str">
        <f ca="1">OFFSET('h-lot'!A$2,('h-kruis'!A83-1)*6,0)</f>
        <v/>
      </c>
      <c r="C83" s="12" t="str">
        <f ca="1">OFFSET('h-lot'!B$2,('h-kruis'!A83-1)*6,0)</f>
        <v/>
      </c>
      <c r="D83" s="12" t="str">
        <f ca="1">OFFSET('h-lot'!C$2,('h-kruis'!A83-1)*6,0)</f>
        <v/>
      </c>
      <c r="E83" s="23" t="str">
        <f ca="1">IF('h-kruis'!E83="","",IF('h-kruis'!E83=0.5,"½",'h-kruis'!E83))</f>
        <v/>
      </c>
      <c r="F83" s="16"/>
      <c r="G83" s="23" t="str">
        <f ca="1">IF('h-kruis'!G83="","",IF('h-kruis'!G83=0.5,"½",'h-kruis'!G83))</f>
        <v/>
      </c>
      <c r="H83" s="23" t="str">
        <f ca="1">IF('h-kruis'!H83="","",IF('h-kruis'!H83=0.5,"½",'h-kruis'!H83))</f>
        <v/>
      </c>
      <c r="I83" s="23" t="str">
        <f ca="1">IF('h-kruis'!I83="","",IF('h-kruis'!I83=0.5,"½",'h-kruis'!I83))</f>
        <v/>
      </c>
      <c r="J83" s="23" t="str">
        <f ca="1">IF('h-kruis'!J83="","",IF('h-kruis'!J83=0.5,"½",'h-kruis'!J83))</f>
        <v/>
      </c>
      <c r="K83" s="9">
        <f ca="1">IF(LEN('h-kruis'!K83)&gt;1,IF(LEFT('h-kruis'!K83,1)="0","½",LEFT('h-kruis'!K83,1)&amp;"½"),'h-kruis'!K83)</f>
        <v>0</v>
      </c>
      <c r="L83" s="9">
        <f ca="1">_xlfn.RANK.EQ('h-kruis'!K83,'h-kruis'!K82:K87,0)</f>
        <v>1</v>
      </c>
      <c r="M83" s="13" t="s">
        <v>15</v>
      </c>
      <c r="N83" s="59" t="s">
        <v>113</v>
      </c>
      <c r="O83" s="59" t="s">
        <v>114</v>
      </c>
      <c r="P83" s="60" t="s">
        <v>13</v>
      </c>
    </row>
    <row r="84" spans="1:16" s="49" customFormat="1" ht="12.75">
      <c r="A84" s="18">
        <v>3</v>
      </c>
      <c r="B84" s="8" t="str">
        <f ca="1">OFFSET('h-lot'!A$3,('h-kruis'!A84-1)*6,0)</f>
        <v/>
      </c>
      <c r="C84" s="12" t="str">
        <f ca="1">OFFSET('h-lot'!B$3,('h-kruis'!A84-1)*6,0)</f>
        <v/>
      </c>
      <c r="D84" s="12" t="str">
        <f ca="1">OFFSET('h-lot'!C$3,('h-kruis'!A84-1)*6,0)</f>
        <v/>
      </c>
      <c r="E84" s="23" t="str">
        <f ca="1">IF('h-kruis'!E84="","",IF('h-kruis'!E84=0.5,"½",'h-kruis'!E84))</f>
        <v/>
      </c>
      <c r="F84" s="23" t="str">
        <f ca="1">IF('h-kruis'!F84="","",IF('h-kruis'!F84=0.5,"½",'h-kruis'!F84))</f>
        <v/>
      </c>
      <c r="G84" s="16"/>
      <c r="H84" s="23" t="str">
        <f ca="1">IF('h-kruis'!H84="","",IF('h-kruis'!H84=0.5,"½",'h-kruis'!H84))</f>
        <v/>
      </c>
      <c r="I84" s="23" t="str">
        <f ca="1">IF('h-kruis'!I84="","",IF('h-kruis'!I84=0.5,"½",'h-kruis'!I84))</f>
        <v/>
      </c>
      <c r="J84" s="23" t="str">
        <f ca="1">IF('h-kruis'!J84="","",IF('h-kruis'!J84=0.5,"½",'h-kruis'!J84))</f>
        <v/>
      </c>
      <c r="K84" s="9">
        <f ca="1">IF(LEN('h-kruis'!K84)&gt;1,IF(LEFT('h-kruis'!K84,1)="0","½",LEFT('h-kruis'!K84,1)&amp;"½"),'h-kruis'!K84)</f>
        <v>0</v>
      </c>
      <c r="L84" s="9">
        <f ca="1">_xlfn.RANK.EQ('h-kruis'!K84,'h-kruis'!K82:K87,0)</f>
        <v>1</v>
      </c>
      <c r="M84" s="13" t="s">
        <v>16</v>
      </c>
      <c r="N84" s="59" t="s">
        <v>115</v>
      </c>
      <c r="O84" s="59" t="s">
        <v>116</v>
      </c>
      <c r="P84" s="59" t="s">
        <v>117</v>
      </c>
    </row>
    <row r="85" spans="1:16" s="49" customFormat="1" ht="12.75">
      <c r="A85" s="18">
        <v>4</v>
      </c>
      <c r="B85" s="8" t="str">
        <f ca="1">OFFSET('h-lot'!A$4,('h-kruis'!A85-1)*6,0)</f>
        <v/>
      </c>
      <c r="C85" s="12" t="str">
        <f ca="1">OFFSET('h-lot'!B$4,('h-kruis'!A85-1)*6,0)</f>
        <v/>
      </c>
      <c r="D85" s="12" t="str">
        <f ca="1">OFFSET('h-lot'!C$4,('h-kruis'!A85-1)*6,0)</f>
        <v/>
      </c>
      <c r="E85" s="23" t="str">
        <f ca="1">IF('h-kruis'!E85="","",IF('h-kruis'!E85=0.5,"½",'h-kruis'!E85))</f>
        <v/>
      </c>
      <c r="F85" s="23" t="str">
        <f ca="1">IF('h-kruis'!F85="","",IF('h-kruis'!F85=0.5,"½",'h-kruis'!F85))</f>
        <v/>
      </c>
      <c r="G85" s="23" t="str">
        <f ca="1">IF('h-kruis'!G85="","",IF('h-kruis'!G85=0.5,"½",'h-kruis'!G85))</f>
        <v/>
      </c>
      <c r="H85" s="16"/>
      <c r="I85" s="23" t="str">
        <f ca="1">IF('h-kruis'!I85="","",IF('h-kruis'!I85=0.5,"½",'h-kruis'!I85))</f>
        <v/>
      </c>
      <c r="J85" s="23" t="str">
        <f ca="1">IF('h-kruis'!J85="","",IF('h-kruis'!J85=0.5,"½",'h-kruis'!J85))</f>
        <v/>
      </c>
      <c r="K85" s="9">
        <f ca="1">IF(LEN('h-kruis'!K85)&gt;1,IF(LEFT('h-kruis'!K85,1)="0","½",LEFT('h-kruis'!K85,1)&amp;"½"),'h-kruis'!K85)</f>
        <v>0</v>
      </c>
      <c r="L85" s="9">
        <f ca="1">_xlfn.RANK.EQ('h-kruis'!K85,'h-kruis'!K82:K87,0)</f>
        <v>1</v>
      </c>
      <c r="M85" s="61" t="s">
        <v>111</v>
      </c>
      <c r="N85" s="59" t="s">
        <v>118</v>
      </c>
      <c r="O85" s="59" t="s">
        <v>101</v>
      </c>
      <c r="P85" s="59" t="s">
        <v>119</v>
      </c>
    </row>
    <row r="86" spans="1:32" s="4" customFormat="1" ht="12.75">
      <c r="A86" s="18">
        <v>5</v>
      </c>
      <c r="B86" s="8" t="str">
        <f ca="1">OFFSET('h-lot'!A$5,('h-kruis'!A86-1)*6,0)</f>
        <v/>
      </c>
      <c r="C86" s="12" t="str">
        <f ca="1">OFFSET('h-lot'!B$5,('h-kruis'!A86-1)*6,0)</f>
        <v/>
      </c>
      <c r="D86" s="12" t="str">
        <f ca="1">OFFSET('h-lot'!C$5,('h-kruis'!A86-1)*6,0)</f>
        <v/>
      </c>
      <c r="E86" s="23" t="str">
        <f ca="1">IF('h-kruis'!E86="","",IF('h-kruis'!E86=0.5,"½",'h-kruis'!E86))</f>
        <v/>
      </c>
      <c r="F86" s="23" t="str">
        <f ca="1">IF('h-kruis'!F86="","",IF('h-kruis'!F86=0.5,"½",'h-kruis'!F86))</f>
        <v/>
      </c>
      <c r="G86" s="23" t="str">
        <f ca="1">IF('h-kruis'!G86="","",IF('h-kruis'!G86=0.5,"½",'h-kruis'!G86))</f>
        <v/>
      </c>
      <c r="H86" s="23" t="str">
        <f ca="1">IF('h-kruis'!H86="","",IF('h-kruis'!H86=0.5,"½",'h-kruis'!H86))</f>
        <v/>
      </c>
      <c r="I86" s="16"/>
      <c r="J86" s="23" t="str">
        <f ca="1">IF('h-kruis'!J86="","",IF('h-kruis'!J86=0.5,"½",'h-kruis'!J86))</f>
        <v/>
      </c>
      <c r="K86" s="9">
        <f ca="1">IF(LEN('h-kruis'!K86)&gt;1,IF(LEFT('h-kruis'!K86,1)="0","½",LEFT('h-kruis'!K86,1)&amp;"½"),'h-kruis'!K86)</f>
        <v>0</v>
      </c>
      <c r="L86" s="9">
        <f ca="1">_xlfn.RANK.EQ('h-kruis'!K86,'h-kruis'!K82:K87,0)</f>
        <v>1</v>
      </c>
      <c r="M86" s="61" t="s">
        <v>112</v>
      </c>
      <c r="N86" s="59" t="s">
        <v>102</v>
      </c>
      <c r="O86" s="59" t="s">
        <v>120</v>
      </c>
      <c r="P86" s="59" t="s">
        <v>121</v>
      </c>
      <c r="AB86"/>
      <c r="AC86"/>
      <c r="AD86"/>
      <c r="AE86"/>
      <c r="AF86"/>
    </row>
    <row r="87" spans="1:16" s="4" customFormat="1" ht="12.75">
      <c r="A87" s="18">
        <v>6</v>
      </c>
      <c r="B87" s="8" t="str">
        <f ca="1">OFFSET('h-lot'!A$6,('h-kruis'!A87-1)*6,0)</f>
        <v/>
      </c>
      <c r="C87" s="12" t="str">
        <f ca="1">OFFSET('h-lot'!B$6,('h-kruis'!A87-1)*6,0)</f>
        <v/>
      </c>
      <c r="D87" s="12" t="str">
        <f ca="1">OFFSET('h-lot'!C$6,('h-kruis'!A87-1)*6,0)</f>
        <v/>
      </c>
      <c r="E87" s="23" t="str">
        <f ca="1">IF('h-kruis'!E87="","",IF('h-kruis'!E87=0.5,"½",'h-kruis'!E87))</f>
        <v/>
      </c>
      <c r="F87" s="23" t="str">
        <f ca="1">IF('h-kruis'!F87="","",IF('h-kruis'!F87=0.5,"½",'h-kruis'!F87))</f>
        <v/>
      </c>
      <c r="G87" s="23" t="str">
        <f ca="1">IF('h-kruis'!G87="","",IF('h-kruis'!G87=0.5,"½",'h-kruis'!G87))</f>
        <v/>
      </c>
      <c r="H87" s="23" t="str">
        <f ca="1">IF('h-kruis'!H87="","",IF('h-kruis'!H87=0.5,"½",'h-kruis'!H87))</f>
        <v/>
      </c>
      <c r="I87" s="23" t="str">
        <f ca="1">IF('h-kruis'!I87="","",IF('h-kruis'!I87=0.5,"½",'h-kruis'!I87))</f>
        <v/>
      </c>
      <c r="J87" s="16"/>
      <c r="K87" s="9">
        <f ca="1">IF(LEN('h-kruis'!K87)&gt;1,IF(LEFT('h-kruis'!K87,1)="0","½",LEFT('h-kruis'!K87,1)&amp;"½"),'h-kruis'!K87)</f>
        <v>0</v>
      </c>
      <c r="L87" s="9">
        <f ca="1">_xlfn.RANK.EQ('h-kruis'!K87,'h-kruis'!K82:K87,0)</f>
        <v>1</v>
      </c>
      <c r="M87" s="13"/>
      <c r="N87" s="5"/>
      <c r="O87" s="5"/>
      <c r="P87" s="5"/>
    </row>
    <row r="88" spans="1:16" s="49" customFormat="1" ht="12.75">
      <c r="A88" s="1"/>
      <c r="B88" s="49" t="s">
        <v>19</v>
      </c>
      <c r="C88" s="13"/>
      <c r="E88" s="5"/>
      <c r="F88" s="5"/>
      <c r="G88" s="5"/>
      <c r="H88" s="5"/>
      <c r="I88" s="5"/>
      <c r="J88" s="5"/>
      <c r="K88" s="5"/>
      <c r="L88" s="5"/>
      <c r="M88" s="13"/>
      <c r="N88" s="5"/>
      <c r="O88" s="5"/>
      <c r="P88" s="5"/>
    </row>
    <row r="89" spans="1:16" s="49" customFormat="1" ht="12.75">
      <c r="A89" s="17"/>
      <c r="B89" s="6" t="str">
        <f>"Zeskamp "&amp;'h-kruis'!A89</f>
        <v>Zeskamp 12</v>
      </c>
      <c r="C89" s="11"/>
      <c r="D89" s="10"/>
      <c r="E89" s="7">
        <v>1</v>
      </c>
      <c r="F89" s="7">
        <v>2</v>
      </c>
      <c r="G89" s="7">
        <v>3</v>
      </c>
      <c r="H89" s="7">
        <v>4</v>
      </c>
      <c r="I89" s="7">
        <v>5</v>
      </c>
      <c r="J89" s="7">
        <v>6</v>
      </c>
      <c r="K89" s="7" t="s">
        <v>12</v>
      </c>
      <c r="L89" s="7" t="s">
        <v>47</v>
      </c>
      <c r="M89" s="15"/>
      <c r="N89" s="14" t="str">
        <f>"bord "&amp;'h-kruis'!B89</f>
        <v>bord 1</v>
      </c>
      <c r="O89" s="14" t="str">
        <f>"bord "&amp;'h-kruis'!C89</f>
        <v>bord 2</v>
      </c>
      <c r="P89" s="14" t="str">
        <f>"bord "&amp;'h-kruis'!D89</f>
        <v>bord 3</v>
      </c>
    </row>
    <row r="90" spans="1:16" s="49" customFormat="1" ht="12.75">
      <c r="A90" s="18">
        <v>1</v>
      </c>
      <c r="B90" s="8" t="str">
        <f ca="1">OFFSET('h-lot'!A$1,('h-kruis'!A90-1)*6,0)</f>
        <v/>
      </c>
      <c r="C90" s="12" t="str">
        <f ca="1">OFFSET('h-lot'!B$1,('h-kruis'!A90-1)*6,0)</f>
        <v/>
      </c>
      <c r="D90" s="12" t="str">
        <f ca="1">OFFSET('h-lot'!C$1,('h-kruis'!A90-1)*6,0)</f>
        <v/>
      </c>
      <c r="E90" s="16"/>
      <c r="F90" s="23" t="str">
        <f ca="1">IF('h-kruis'!F90="","",IF('h-kruis'!F90=0.5,"½",'h-kruis'!F90))</f>
        <v/>
      </c>
      <c r="G90" s="23" t="str">
        <f ca="1">IF('h-kruis'!G90="","",IF('h-kruis'!G90=0.5,"½",'h-kruis'!G90))</f>
        <v/>
      </c>
      <c r="H90" s="23" t="str">
        <f ca="1">IF('h-kruis'!H90="","",IF('h-kruis'!H90=0.5,"½",'h-kruis'!H90))</f>
        <v/>
      </c>
      <c r="I90" s="23" t="str">
        <f ca="1">IF('h-kruis'!I90="","",IF('h-kruis'!I90=0.5,"½",'h-kruis'!I90))</f>
        <v/>
      </c>
      <c r="J90" s="23" t="str">
        <f ca="1">IF('h-kruis'!J90="","",IF('h-kruis'!J90=0.5,"½",'h-kruis'!J90))</f>
        <v/>
      </c>
      <c r="K90" s="9">
        <f ca="1">IF(LEN('h-kruis'!K90)&gt;1,IF(LEFT('h-kruis'!K90,1)="0","½",LEFT('h-kruis'!K90,1)&amp;"½"),'h-kruis'!K90)</f>
        <v>0</v>
      </c>
      <c r="L90" s="9">
        <f ca="1">_xlfn.RANK.EQ('h-kruis'!K90,'h-kruis'!K90:K95,0)</f>
        <v>1</v>
      </c>
      <c r="M90" s="13" t="s">
        <v>14</v>
      </c>
      <c r="N90" s="59" t="s">
        <v>109</v>
      </c>
      <c r="O90" s="59" t="s">
        <v>18</v>
      </c>
      <c r="P90" s="59" t="s">
        <v>110</v>
      </c>
    </row>
    <row r="91" spans="1:16" s="49" customFormat="1" ht="12.75">
      <c r="A91" s="18">
        <v>2</v>
      </c>
      <c r="B91" s="8" t="str">
        <f ca="1">OFFSET('h-lot'!A$2,('h-kruis'!A91-1)*6,0)</f>
        <v/>
      </c>
      <c r="C91" s="12" t="str">
        <f ca="1">OFFSET('h-lot'!B$2,('h-kruis'!A91-1)*6,0)</f>
        <v/>
      </c>
      <c r="D91" s="12" t="str">
        <f ca="1">OFFSET('h-lot'!C$2,('h-kruis'!A91-1)*6,0)</f>
        <v/>
      </c>
      <c r="E91" s="23" t="str">
        <f ca="1">IF('h-kruis'!E91="","",IF('h-kruis'!E91=0.5,"½",'h-kruis'!E91))</f>
        <v/>
      </c>
      <c r="F91" s="16"/>
      <c r="G91" s="23" t="str">
        <f ca="1">IF('h-kruis'!G91="","",IF('h-kruis'!G91=0.5,"½",'h-kruis'!G91))</f>
        <v/>
      </c>
      <c r="H91" s="23" t="str">
        <f ca="1">IF('h-kruis'!H91="","",IF('h-kruis'!H91=0.5,"½",'h-kruis'!H91))</f>
        <v/>
      </c>
      <c r="I91" s="23" t="str">
        <f ca="1">IF('h-kruis'!I91="","",IF('h-kruis'!I91=0.5,"½",'h-kruis'!I91))</f>
        <v/>
      </c>
      <c r="J91" s="23" t="str">
        <f ca="1">IF('h-kruis'!J91="","",IF('h-kruis'!J91=0.5,"½",'h-kruis'!J91))</f>
        <v/>
      </c>
      <c r="K91" s="9">
        <f ca="1">IF(LEN('h-kruis'!K91)&gt;1,IF(LEFT('h-kruis'!K91,1)="0","½",LEFT('h-kruis'!K91,1)&amp;"½"),'h-kruis'!K91)</f>
        <v>0</v>
      </c>
      <c r="L91" s="9">
        <f ca="1">_xlfn.RANK.EQ('h-kruis'!K91,'h-kruis'!K90:K95,0)</f>
        <v>1</v>
      </c>
      <c r="M91" s="13" t="s">
        <v>15</v>
      </c>
      <c r="N91" s="59" t="s">
        <v>113</v>
      </c>
      <c r="O91" s="59" t="s">
        <v>114</v>
      </c>
      <c r="P91" s="60" t="s">
        <v>13</v>
      </c>
    </row>
    <row r="92" spans="1:32" s="4" customFormat="1" ht="12.75">
      <c r="A92" s="18">
        <v>3</v>
      </c>
      <c r="B92" s="8" t="str">
        <f ca="1">OFFSET('h-lot'!A$3,('h-kruis'!A92-1)*6,0)</f>
        <v/>
      </c>
      <c r="C92" s="12" t="str">
        <f ca="1">OFFSET('h-lot'!B$3,('h-kruis'!A92-1)*6,0)</f>
        <v/>
      </c>
      <c r="D92" s="12" t="str">
        <f ca="1">OFFSET('h-lot'!C$3,('h-kruis'!A92-1)*6,0)</f>
        <v/>
      </c>
      <c r="E92" s="23" t="str">
        <f ca="1">IF('h-kruis'!E92="","",IF('h-kruis'!E92=0.5,"½",'h-kruis'!E92))</f>
        <v/>
      </c>
      <c r="F92" s="23" t="str">
        <f ca="1">IF('h-kruis'!F92="","",IF('h-kruis'!F92=0.5,"½",'h-kruis'!F92))</f>
        <v/>
      </c>
      <c r="G92" s="16"/>
      <c r="H92" s="23" t="str">
        <f ca="1">IF('h-kruis'!H92="","",IF('h-kruis'!H92=0.5,"½",'h-kruis'!H92))</f>
        <v/>
      </c>
      <c r="I92" s="23" t="str">
        <f ca="1">IF('h-kruis'!I92="","",IF('h-kruis'!I92=0.5,"½",'h-kruis'!I92))</f>
        <v/>
      </c>
      <c r="J92" s="23" t="str">
        <f ca="1">IF('h-kruis'!J92="","",IF('h-kruis'!J92=0.5,"½",'h-kruis'!J92))</f>
        <v/>
      </c>
      <c r="K92" s="9">
        <f ca="1">IF(LEN('h-kruis'!K92)&gt;1,IF(LEFT('h-kruis'!K92,1)="0","½",LEFT('h-kruis'!K92,1)&amp;"½"),'h-kruis'!K92)</f>
        <v>0</v>
      </c>
      <c r="L92" s="9">
        <f ca="1">_xlfn.RANK.EQ('h-kruis'!K92,'h-kruis'!K90:K95,0)</f>
        <v>1</v>
      </c>
      <c r="M92" s="13" t="s">
        <v>16</v>
      </c>
      <c r="N92" s="59" t="s">
        <v>115</v>
      </c>
      <c r="O92" s="59" t="s">
        <v>116</v>
      </c>
      <c r="P92" s="59" t="s">
        <v>117</v>
      </c>
      <c r="AB92"/>
      <c r="AC92"/>
      <c r="AD92"/>
      <c r="AE92"/>
      <c r="AF92"/>
    </row>
    <row r="93" spans="1:16" s="4" customFormat="1" ht="12.75">
      <c r="A93" s="18">
        <v>4</v>
      </c>
      <c r="B93" s="8" t="str">
        <f ca="1">OFFSET('h-lot'!A$4,('h-kruis'!A93-1)*6,0)</f>
        <v/>
      </c>
      <c r="C93" s="12" t="str">
        <f ca="1">OFFSET('h-lot'!B$4,('h-kruis'!A93-1)*6,0)</f>
        <v/>
      </c>
      <c r="D93" s="12" t="str">
        <f ca="1">OFFSET('h-lot'!C$4,('h-kruis'!A93-1)*6,0)</f>
        <v/>
      </c>
      <c r="E93" s="23" t="str">
        <f ca="1">IF('h-kruis'!E93="","",IF('h-kruis'!E93=0.5,"½",'h-kruis'!E93))</f>
        <v/>
      </c>
      <c r="F93" s="23" t="str">
        <f ca="1">IF('h-kruis'!F93="","",IF('h-kruis'!F93=0.5,"½",'h-kruis'!F93))</f>
        <v/>
      </c>
      <c r="G93" s="23" t="str">
        <f ca="1">IF('h-kruis'!G93="","",IF('h-kruis'!G93=0.5,"½",'h-kruis'!G93))</f>
        <v/>
      </c>
      <c r="H93" s="16"/>
      <c r="I93" s="23" t="str">
        <f ca="1">IF('h-kruis'!I93="","",IF('h-kruis'!I93=0.5,"½",'h-kruis'!I93))</f>
        <v/>
      </c>
      <c r="J93" s="23" t="str">
        <f ca="1">IF('h-kruis'!J93="","",IF('h-kruis'!J93=0.5,"½",'h-kruis'!J93))</f>
        <v/>
      </c>
      <c r="K93" s="9">
        <f ca="1">IF(LEN('h-kruis'!K93)&gt;1,IF(LEFT('h-kruis'!K93,1)="0","½",LEFT('h-kruis'!K93,1)&amp;"½"),'h-kruis'!K93)</f>
        <v>0</v>
      </c>
      <c r="L93" s="9">
        <f ca="1">_xlfn.RANK.EQ('h-kruis'!K93,'h-kruis'!K90:K95,0)</f>
        <v>1</v>
      </c>
      <c r="M93" s="61" t="s">
        <v>111</v>
      </c>
      <c r="N93" s="59" t="s">
        <v>118</v>
      </c>
      <c r="O93" s="59" t="s">
        <v>101</v>
      </c>
      <c r="P93" s="59" t="s">
        <v>119</v>
      </c>
    </row>
    <row r="94" spans="1:16" s="49" customFormat="1" ht="12.75">
      <c r="A94" s="18">
        <v>5</v>
      </c>
      <c r="B94" s="8" t="str">
        <f ca="1">OFFSET('h-lot'!A$5,('h-kruis'!A94-1)*6,0)</f>
        <v/>
      </c>
      <c r="C94" s="12" t="str">
        <f ca="1">OFFSET('h-lot'!B$5,('h-kruis'!A94-1)*6,0)</f>
        <v/>
      </c>
      <c r="D94" s="12" t="str">
        <f ca="1">OFFSET('h-lot'!C$5,('h-kruis'!A94-1)*6,0)</f>
        <v/>
      </c>
      <c r="E94" s="23" t="str">
        <f ca="1">IF('h-kruis'!E94="","",IF('h-kruis'!E94=0.5,"½",'h-kruis'!E94))</f>
        <v/>
      </c>
      <c r="F94" s="23" t="str">
        <f ca="1">IF('h-kruis'!F94="","",IF('h-kruis'!F94=0.5,"½",'h-kruis'!F94))</f>
        <v/>
      </c>
      <c r="G94" s="23" t="str">
        <f ca="1">IF('h-kruis'!G94="","",IF('h-kruis'!G94=0.5,"½",'h-kruis'!G94))</f>
        <v/>
      </c>
      <c r="H94" s="23" t="str">
        <f ca="1">IF('h-kruis'!H94="","",IF('h-kruis'!H94=0.5,"½",'h-kruis'!H94))</f>
        <v/>
      </c>
      <c r="I94" s="16"/>
      <c r="J94" s="23" t="str">
        <f ca="1">IF('h-kruis'!J94="","",IF('h-kruis'!J94=0.5,"½",'h-kruis'!J94))</f>
        <v/>
      </c>
      <c r="K94" s="9">
        <f ca="1">IF(LEN('h-kruis'!K94)&gt;1,IF(LEFT('h-kruis'!K94,1)="0","½",LEFT('h-kruis'!K94,1)&amp;"½"),'h-kruis'!K94)</f>
        <v>0</v>
      </c>
      <c r="L94" s="9">
        <f ca="1">_xlfn.RANK.EQ('h-kruis'!K94,'h-kruis'!K90:K95,0)</f>
        <v>1</v>
      </c>
      <c r="M94" s="61" t="s">
        <v>112</v>
      </c>
      <c r="N94" s="59" t="s">
        <v>102</v>
      </c>
      <c r="O94" s="59" t="s">
        <v>120</v>
      </c>
      <c r="P94" s="59" t="s">
        <v>121</v>
      </c>
    </row>
    <row r="95" spans="1:16" s="49" customFormat="1" ht="12.75">
      <c r="A95" s="18">
        <v>6</v>
      </c>
      <c r="B95" s="8" t="str">
        <f ca="1">OFFSET('h-lot'!A$6,('h-kruis'!A95-1)*6,0)</f>
        <v/>
      </c>
      <c r="C95" s="12" t="str">
        <f ca="1">OFFSET('h-lot'!B$6,('h-kruis'!A95-1)*6,0)</f>
        <v/>
      </c>
      <c r="D95" s="12" t="str">
        <f ca="1">OFFSET('h-lot'!C$6,('h-kruis'!A95-1)*6,0)</f>
        <v/>
      </c>
      <c r="E95" s="23" t="str">
        <f ca="1">IF('h-kruis'!E95="","",IF('h-kruis'!E95=0.5,"½",'h-kruis'!E95))</f>
        <v/>
      </c>
      <c r="F95" s="23" t="str">
        <f ca="1">IF('h-kruis'!F95="","",IF('h-kruis'!F95=0.5,"½",'h-kruis'!F95))</f>
        <v/>
      </c>
      <c r="G95" s="23" t="str">
        <f ca="1">IF('h-kruis'!G95="","",IF('h-kruis'!G95=0.5,"½",'h-kruis'!G95))</f>
        <v/>
      </c>
      <c r="H95" s="23" t="str">
        <f ca="1">IF('h-kruis'!H95="","",IF('h-kruis'!H95=0.5,"½",'h-kruis'!H95))</f>
        <v/>
      </c>
      <c r="I95" s="23" t="str">
        <f ca="1">IF('h-kruis'!I95="","",IF('h-kruis'!I95=0.5,"½",'h-kruis'!I95))</f>
        <v/>
      </c>
      <c r="J95" s="16"/>
      <c r="K95" s="9">
        <f ca="1">IF(LEN('h-kruis'!K95)&gt;1,IF(LEFT('h-kruis'!K95,1)="0","½",LEFT('h-kruis'!K95,1)&amp;"½"),'h-kruis'!K95)</f>
        <v>0</v>
      </c>
      <c r="L95" s="9">
        <f ca="1">_xlfn.RANK.EQ('h-kruis'!K95,'h-kruis'!K90:K95,0)</f>
        <v>1</v>
      </c>
      <c r="M95" s="13"/>
      <c r="N95" s="5"/>
      <c r="O95" s="5"/>
      <c r="P95" s="5"/>
    </row>
    <row r="96" spans="1:16" s="49" customFormat="1" ht="12.75">
      <c r="A96" s="1"/>
      <c r="B96" s="49" t="s">
        <v>19</v>
      </c>
      <c r="C96" s="13"/>
      <c r="E96" s="5"/>
      <c r="F96" s="5"/>
      <c r="G96" s="5"/>
      <c r="H96" s="5"/>
      <c r="I96" s="5"/>
      <c r="J96" s="5"/>
      <c r="K96" s="5"/>
      <c r="L96" s="5"/>
      <c r="M96" s="13"/>
      <c r="N96" s="5"/>
      <c r="O96" s="5"/>
      <c r="P96" s="5"/>
    </row>
    <row r="97" spans="1:16" s="49" customFormat="1" ht="12.75">
      <c r="A97" s="17"/>
      <c r="B97" s="6" t="str">
        <f>"Zeskamp "&amp;'h-kruis'!A97</f>
        <v>Zeskamp 13</v>
      </c>
      <c r="C97" s="11"/>
      <c r="D97" s="10"/>
      <c r="E97" s="7">
        <v>1</v>
      </c>
      <c r="F97" s="7">
        <v>2</v>
      </c>
      <c r="G97" s="7">
        <v>3</v>
      </c>
      <c r="H97" s="7">
        <v>4</v>
      </c>
      <c r="I97" s="7">
        <v>5</v>
      </c>
      <c r="J97" s="7">
        <v>6</v>
      </c>
      <c r="K97" s="7" t="s">
        <v>12</v>
      </c>
      <c r="L97" s="7" t="s">
        <v>47</v>
      </c>
      <c r="M97" s="15"/>
      <c r="N97" s="14" t="str">
        <f>"bord "&amp;'h-kruis'!B97</f>
        <v>bord 1</v>
      </c>
      <c r="O97" s="14" t="str">
        <f>"bord "&amp;'h-kruis'!C97</f>
        <v>bord 2</v>
      </c>
      <c r="P97" s="14" t="str">
        <f>"bord "&amp;'h-kruis'!D97</f>
        <v>bord 3</v>
      </c>
    </row>
    <row r="98" spans="1:32" s="4" customFormat="1" ht="12.75">
      <c r="A98" s="18">
        <v>1</v>
      </c>
      <c r="B98" s="8" t="str">
        <f ca="1">OFFSET('h-lot'!A$1,('h-kruis'!A98-1)*6,0)</f>
        <v/>
      </c>
      <c r="C98" s="12" t="str">
        <f ca="1">OFFSET('h-lot'!B$1,('h-kruis'!A98-1)*6,0)</f>
        <v/>
      </c>
      <c r="D98" s="12" t="str">
        <f ca="1">OFFSET('h-lot'!C$1,('h-kruis'!A98-1)*6,0)</f>
        <v/>
      </c>
      <c r="E98" s="16"/>
      <c r="F98" s="23" t="str">
        <f ca="1">IF('h-kruis'!F98="","",IF('h-kruis'!F98=0.5,"½",'h-kruis'!F98))</f>
        <v/>
      </c>
      <c r="G98" s="23" t="str">
        <f ca="1">IF('h-kruis'!G98="","",IF('h-kruis'!G98=0.5,"½",'h-kruis'!G98))</f>
        <v/>
      </c>
      <c r="H98" s="23" t="str">
        <f ca="1">IF('h-kruis'!H98="","",IF('h-kruis'!H98=0.5,"½",'h-kruis'!H98))</f>
        <v/>
      </c>
      <c r="I98" s="23" t="str">
        <f ca="1">IF('h-kruis'!I98="","",IF('h-kruis'!I98=0.5,"½",'h-kruis'!I98))</f>
        <v/>
      </c>
      <c r="J98" s="23" t="str">
        <f ca="1">IF('h-kruis'!J98="","",IF('h-kruis'!J98=0.5,"½",'h-kruis'!J98))</f>
        <v/>
      </c>
      <c r="K98" s="9">
        <f ca="1">IF(LEN('h-kruis'!K98)&gt;1,IF(LEFT('h-kruis'!K98,1)="0","½",LEFT('h-kruis'!K98,1)&amp;"½"),'h-kruis'!K98)</f>
        <v>0</v>
      </c>
      <c r="L98" s="9">
        <f ca="1">_xlfn.RANK.EQ('h-kruis'!K98,'h-kruis'!K98:K103,0)</f>
        <v>1</v>
      </c>
      <c r="M98" s="13" t="s">
        <v>14</v>
      </c>
      <c r="N98" s="59" t="s">
        <v>109</v>
      </c>
      <c r="O98" s="59" t="s">
        <v>18</v>
      </c>
      <c r="P98" s="59" t="s">
        <v>110</v>
      </c>
      <c r="AB98"/>
      <c r="AC98"/>
      <c r="AD98"/>
      <c r="AE98"/>
      <c r="AF98"/>
    </row>
    <row r="99" spans="1:16" s="4" customFormat="1" ht="12.75">
      <c r="A99" s="18">
        <v>2</v>
      </c>
      <c r="B99" s="8" t="str">
        <f ca="1">OFFSET('h-lot'!A$2,('h-kruis'!A99-1)*6,0)</f>
        <v/>
      </c>
      <c r="C99" s="12" t="str">
        <f ca="1">OFFSET('h-lot'!B$2,('h-kruis'!A99-1)*6,0)</f>
        <v/>
      </c>
      <c r="D99" s="12" t="str">
        <f ca="1">OFFSET('h-lot'!C$2,('h-kruis'!A99-1)*6,0)</f>
        <v/>
      </c>
      <c r="E99" s="23" t="str">
        <f ca="1">IF('h-kruis'!E99="","",IF('h-kruis'!E99=0.5,"½",'h-kruis'!E99))</f>
        <v/>
      </c>
      <c r="F99" s="16"/>
      <c r="G99" s="23" t="str">
        <f ca="1">IF('h-kruis'!G99="","",IF('h-kruis'!G99=0.5,"½",'h-kruis'!G99))</f>
        <v/>
      </c>
      <c r="H99" s="23" t="str">
        <f ca="1">IF('h-kruis'!H99="","",IF('h-kruis'!H99=0.5,"½",'h-kruis'!H99))</f>
        <v/>
      </c>
      <c r="I99" s="23" t="str">
        <f ca="1">IF('h-kruis'!I99="","",IF('h-kruis'!I99=0.5,"½",'h-kruis'!I99))</f>
        <v/>
      </c>
      <c r="J99" s="23" t="str">
        <f ca="1">IF('h-kruis'!J99="","",IF('h-kruis'!J99=0.5,"½",'h-kruis'!J99))</f>
        <v/>
      </c>
      <c r="K99" s="9">
        <f ca="1">IF(LEN('h-kruis'!K99)&gt;1,IF(LEFT('h-kruis'!K99,1)="0","½",LEFT('h-kruis'!K99,1)&amp;"½"),'h-kruis'!K99)</f>
        <v>0</v>
      </c>
      <c r="L99" s="9">
        <f ca="1">_xlfn.RANK.EQ('h-kruis'!K99,'h-kruis'!K98:K103,0)</f>
        <v>1</v>
      </c>
      <c r="M99" s="13" t="s">
        <v>15</v>
      </c>
      <c r="N99" s="59" t="s">
        <v>113</v>
      </c>
      <c r="O99" s="59" t="s">
        <v>114</v>
      </c>
      <c r="P99" s="60" t="s">
        <v>13</v>
      </c>
    </row>
    <row r="100" spans="1:16" s="49" customFormat="1" ht="12.75">
      <c r="A100" s="18">
        <v>3</v>
      </c>
      <c r="B100" s="8" t="str">
        <f ca="1">OFFSET('h-lot'!A$3,('h-kruis'!A100-1)*6,0)</f>
        <v/>
      </c>
      <c r="C100" s="12" t="str">
        <f ca="1">OFFSET('h-lot'!B$3,('h-kruis'!A100-1)*6,0)</f>
        <v/>
      </c>
      <c r="D100" s="12" t="str">
        <f ca="1">OFFSET('h-lot'!C$3,('h-kruis'!A100-1)*6,0)</f>
        <v/>
      </c>
      <c r="E100" s="23" t="str">
        <f ca="1">IF('h-kruis'!E100="","",IF('h-kruis'!E100=0.5,"½",'h-kruis'!E100))</f>
        <v/>
      </c>
      <c r="F100" s="23" t="str">
        <f ca="1">IF('h-kruis'!F100="","",IF('h-kruis'!F100=0.5,"½",'h-kruis'!F100))</f>
        <v/>
      </c>
      <c r="G100" s="16"/>
      <c r="H100" s="23" t="str">
        <f ca="1">IF('h-kruis'!H100="","",IF('h-kruis'!H100=0.5,"½",'h-kruis'!H100))</f>
        <v/>
      </c>
      <c r="I100" s="23" t="str">
        <f ca="1">IF('h-kruis'!I100="","",IF('h-kruis'!I100=0.5,"½",'h-kruis'!I100))</f>
        <v/>
      </c>
      <c r="J100" s="23" t="str">
        <f ca="1">IF('h-kruis'!J100="","",IF('h-kruis'!J100=0.5,"½",'h-kruis'!J100))</f>
        <v/>
      </c>
      <c r="K100" s="9">
        <f ca="1">IF(LEN('h-kruis'!K100)&gt;1,IF(LEFT('h-kruis'!K100,1)="0","½",LEFT('h-kruis'!K100,1)&amp;"½"),'h-kruis'!K100)</f>
        <v>0</v>
      </c>
      <c r="L100" s="9">
        <f ca="1">_xlfn.RANK.EQ('h-kruis'!K100,'h-kruis'!K98:K103,0)</f>
        <v>1</v>
      </c>
      <c r="M100" s="13" t="s">
        <v>16</v>
      </c>
      <c r="N100" s="59" t="s">
        <v>115</v>
      </c>
      <c r="O100" s="59" t="s">
        <v>116</v>
      </c>
      <c r="P100" s="59" t="s">
        <v>117</v>
      </c>
    </row>
    <row r="101" spans="1:16" s="49" customFormat="1" ht="12.75">
      <c r="A101" s="18">
        <v>4</v>
      </c>
      <c r="B101" s="8" t="str">
        <f ca="1">OFFSET('h-lot'!A$4,('h-kruis'!A101-1)*6,0)</f>
        <v/>
      </c>
      <c r="C101" s="12" t="str">
        <f ca="1">OFFSET('h-lot'!B$4,('h-kruis'!A101-1)*6,0)</f>
        <v/>
      </c>
      <c r="D101" s="12" t="str">
        <f ca="1">OFFSET('h-lot'!C$4,('h-kruis'!A101-1)*6,0)</f>
        <v/>
      </c>
      <c r="E101" s="23" t="str">
        <f ca="1">IF('h-kruis'!E101="","",IF('h-kruis'!E101=0.5,"½",'h-kruis'!E101))</f>
        <v/>
      </c>
      <c r="F101" s="23" t="str">
        <f ca="1">IF('h-kruis'!F101="","",IF('h-kruis'!F101=0.5,"½",'h-kruis'!F101))</f>
        <v/>
      </c>
      <c r="G101" s="23" t="str">
        <f ca="1">IF('h-kruis'!G101="","",IF('h-kruis'!G101=0.5,"½",'h-kruis'!G101))</f>
        <v/>
      </c>
      <c r="H101" s="16"/>
      <c r="I101" s="23" t="str">
        <f ca="1">IF('h-kruis'!I101="","",IF('h-kruis'!I101=0.5,"½",'h-kruis'!I101))</f>
        <v/>
      </c>
      <c r="J101" s="23" t="str">
        <f ca="1">IF('h-kruis'!J101="","",IF('h-kruis'!J101=0.5,"½",'h-kruis'!J101))</f>
        <v/>
      </c>
      <c r="K101" s="9">
        <f ca="1">IF(LEN('h-kruis'!K101)&gt;1,IF(LEFT('h-kruis'!K101,1)="0","½",LEFT('h-kruis'!K101,1)&amp;"½"),'h-kruis'!K101)</f>
        <v>0</v>
      </c>
      <c r="L101" s="9">
        <f ca="1">_xlfn.RANK.EQ('h-kruis'!K101,'h-kruis'!K98:K103,0)</f>
        <v>1</v>
      </c>
      <c r="M101" s="61" t="s">
        <v>111</v>
      </c>
      <c r="N101" s="59" t="s">
        <v>118</v>
      </c>
      <c r="O101" s="59" t="s">
        <v>101</v>
      </c>
      <c r="P101" s="59" t="s">
        <v>119</v>
      </c>
    </row>
    <row r="102" spans="1:16" s="49" customFormat="1" ht="12.75">
      <c r="A102" s="18">
        <v>5</v>
      </c>
      <c r="B102" s="8" t="str">
        <f ca="1">OFFSET('h-lot'!A$5,('h-kruis'!A102-1)*6,0)</f>
        <v/>
      </c>
      <c r="C102" s="12" t="str">
        <f ca="1">OFFSET('h-lot'!B$5,('h-kruis'!A102-1)*6,0)</f>
        <v/>
      </c>
      <c r="D102" s="12" t="str">
        <f ca="1">OFFSET('h-lot'!C$5,('h-kruis'!A102-1)*6,0)</f>
        <v/>
      </c>
      <c r="E102" s="23" t="str">
        <f ca="1">IF('h-kruis'!E102="","",IF('h-kruis'!E102=0.5,"½",'h-kruis'!E102))</f>
        <v/>
      </c>
      <c r="F102" s="23" t="str">
        <f ca="1">IF('h-kruis'!F102="","",IF('h-kruis'!F102=0.5,"½",'h-kruis'!F102))</f>
        <v/>
      </c>
      <c r="G102" s="23" t="str">
        <f ca="1">IF('h-kruis'!G102="","",IF('h-kruis'!G102=0.5,"½",'h-kruis'!G102))</f>
        <v/>
      </c>
      <c r="H102" s="23" t="str">
        <f ca="1">IF('h-kruis'!H102="","",IF('h-kruis'!H102=0.5,"½",'h-kruis'!H102))</f>
        <v/>
      </c>
      <c r="I102" s="16"/>
      <c r="J102" s="23" t="str">
        <f ca="1">IF('h-kruis'!J102="","",IF('h-kruis'!J102=0.5,"½",'h-kruis'!J102))</f>
        <v/>
      </c>
      <c r="K102" s="9">
        <f ca="1">IF(LEN('h-kruis'!K102)&gt;1,IF(LEFT('h-kruis'!K102,1)="0","½",LEFT('h-kruis'!K102,1)&amp;"½"),'h-kruis'!K102)</f>
        <v>0</v>
      </c>
      <c r="L102" s="9">
        <f ca="1">_xlfn.RANK.EQ('h-kruis'!K102,'h-kruis'!K98:K103,0)</f>
        <v>1</v>
      </c>
      <c r="M102" s="61" t="s">
        <v>112</v>
      </c>
      <c r="N102" s="59" t="s">
        <v>102</v>
      </c>
      <c r="O102" s="59" t="s">
        <v>120</v>
      </c>
      <c r="P102" s="59" t="s">
        <v>121</v>
      </c>
    </row>
    <row r="103" spans="1:16" s="49" customFormat="1" ht="12.75">
      <c r="A103" s="18">
        <v>6</v>
      </c>
      <c r="B103" s="8" t="str">
        <f ca="1">OFFSET('h-lot'!A$6,('h-kruis'!A103-1)*6,0)</f>
        <v/>
      </c>
      <c r="C103" s="12" t="str">
        <f ca="1">OFFSET('h-lot'!B$6,('h-kruis'!A103-1)*6,0)</f>
        <v/>
      </c>
      <c r="D103" s="12" t="str">
        <f ca="1">OFFSET('h-lot'!C$6,('h-kruis'!A103-1)*6,0)</f>
        <v/>
      </c>
      <c r="E103" s="23" t="str">
        <f ca="1">IF('h-kruis'!E103="","",IF('h-kruis'!E103=0.5,"½",'h-kruis'!E103))</f>
        <v/>
      </c>
      <c r="F103" s="23" t="str">
        <f ca="1">IF('h-kruis'!F103="","",IF('h-kruis'!F103=0.5,"½",'h-kruis'!F103))</f>
        <v/>
      </c>
      <c r="G103" s="23" t="str">
        <f ca="1">IF('h-kruis'!G103="","",IF('h-kruis'!G103=0.5,"½",'h-kruis'!G103))</f>
        <v/>
      </c>
      <c r="H103" s="23" t="str">
        <f ca="1">IF('h-kruis'!H103="","",IF('h-kruis'!H103=0.5,"½",'h-kruis'!H103))</f>
        <v/>
      </c>
      <c r="I103" s="23" t="str">
        <f ca="1">IF('h-kruis'!I103="","",IF('h-kruis'!I103=0.5,"½",'h-kruis'!I103))</f>
        <v/>
      </c>
      <c r="J103" s="16"/>
      <c r="K103" s="9">
        <f ca="1">IF(LEN('h-kruis'!K103)&gt;1,IF(LEFT('h-kruis'!K103,1)="0","½",LEFT('h-kruis'!K103,1)&amp;"½"),'h-kruis'!K103)</f>
        <v>0</v>
      </c>
      <c r="L103" s="9">
        <f ca="1">_xlfn.RANK.EQ('h-kruis'!K103,'h-kruis'!K98:K103,0)</f>
        <v>1</v>
      </c>
      <c r="M103" s="13"/>
      <c r="N103" s="5"/>
      <c r="O103" s="5"/>
      <c r="P103" s="5"/>
    </row>
    <row r="104" spans="1:32" s="4" customFormat="1" ht="12.75">
      <c r="A104" s="1"/>
      <c r="B104" s="49" t="s">
        <v>19</v>
      </c>
      <c r="C104" s="13"/>
      <c r="D104" s="49"/>
      <c r="E104" s="5"/>
      <c r="F104" s="5"/>
      <c r="G104" s="5"/>
      <c r="H104" s="5"/>
      <c r="I104" s="5"/>
      <c r="J104" s="5"/>
      <c r="K104" s="5"/>
      <c r="L104" s="5"/>
      <c r="M104" s="13"/>
      <c r="N104" s="5"/>
      <c r="O104" s="5"/>
      <c r="P104" s="5"/>
      <c r="AB104"/>
      <c r="AC104"/>
      <c r="AD104"/>
      <c r="AE104"/>
      <c r="AF104"/>
    </row>
    <row r="105" spans="1:16" s="4" customFormat="1" ht="12.75">
      <c r="A105" s="17"/>
      <c r="B105" s="6" t="str">
        <f>"Zeskamp "&amp;'h-kruis'!A105</f>
        <v>Zeskamp 14</v>
      </c>
      <c r="C105" s="11"/>
      <c r="D105" s="10"/>
      <c r="E105" s="7">
        <v>1</v>
      </c>
      <c r="F105" s="7">
        <v>2</v>
      </c>
      <c r="G105" s="7">
        <v>3</v>
      </c>
      <c r="H105" s="7">
        <v>4</v>
      </c>
      <c r="I105" s="7">
        <v>5</v>
      </c>
      <c r="J105" s="7">
        <v>6</v>
      </c>
      <c r="K105" s="7" t="s">
        <v>12</v>
      </c>
      <c r="L105" s="7" t="s">
        <v>47</v>
      </c>
      <c r="M105" s="15"/>
      <c r="N105" s="14" t="str">
        <f>"bord "&amp;'h-kruis'!B105</f>
        <v>bord 1</v>
      </c>
      <c r="O105" s="14" t="str">
        <f>"bord "&amp;'h-kruis'!C105</f>
        <v>bord 2</v>
      </c>
      <c r="P105" s="14" t="str">
        <f>"bord "&amp;'h-kruis'!D105</f>
        <v>bord 3</v>
      </c>
    </row>
    <row r="106" spans="1:16" s="49" customFormat="1" ht="12.75">
      <c r="A106" s="18">
        <v>1</v>
      </c>
      <c r="B106" s="8" t="str">
        <f ca="1">OFFSET('h-lot'!A$1,('h-kruis'!A106-1)*6,0)</f>
        <v/>
      </c>
      <c r="C106" s="12" t="str">
        <f ca="1">OFFSET('h-lot'!B$1,('h-kruis'!A106-1)*6,0)</f>
        <v/>
      </c>
      <c r="D106" s="12" t="str">
        <f ca="1">OFFSET('h-lot'!C$1,('h-kruis'!A106-1)*6,0)</f>
        <v/>
      </c>
      <c r="E106" s="16"/>
      <c r="F106" s="23" t="str">
        <f ca="1">IF('h-kruis'!F106="","",IF('h-kruis'!F106=0.5,"½",'h-kruis'!F106))</f>
        <v/>
      </c>
      <c r="G106" s="23" t="str">
        <f ca="1">IF('h-kruis'!G106="","",IF('h-kruis'!G106=0.5,"½",'h-kruis'!G106))</f>
        <v/>
      </c>
      <c r="H106" s="23" t="str">
        <f ca="1">IF('h-kruis'!H106="","",IF('h-kruis'!H106=0.5,"½",'h-kruis'!H106))</f>
        <v/>
      </c>
      <c r="I106" s="23" t="str">
        <f ca="1">IF('h-kruis'!I106="","",IF('h-kruis'!I106=0.5,"½",'h-kruis'!I106))</f>
        <v/>
      </c>
      <c r="J106" s="23" t="str">
        <f ca="1">IF('h-kruis'!J106="","",IF('h-kruis'!J106=0.5,"½",'h-kruis'!J106))</f>
        <v/>
      </c>
      <c r="K106" s="9">
        <f ca="1">IF(LEN('h-kruis'!K106)&gt;1,IF(LEFT('h-kruis'!K106,1)="0","½",LEFT('h-kruis'!K106,1)&amp;"½"),'h-kruis'!K106)</f>
        <v>0</v>
      </c>
      <c r="L106" s="9">
        <f ca="1">_xlfn.RANK.EQ('h-kruis'!K106,'h-kruis'!K106:K111,0)</f>
        <v>1</v>
      </c>
      <c r="M106" s="13" t="s">
        <v>14</v>
      </c>
      <c r="N106" s="59" t="s">
        <v>109</v>
      </c>
      <c r="O106" s="59" t="s">
        <v>18</v>
      </c>
      <c r="P106" s="59" t="s">
        <v>110</v>
      </c>
    </row>
    <row r="107" spans="1:16" s="49" customFormat="1" ht="12.75">
      <c r="A107" s="18">
        <v>2</v>
      </c>
      <c r="B107" s="8" t="str">
        <f ca="1">OFFSET('h-lot'!A$2,('h-kruis'!A107-1)*6,0)</f>
        <v/>
      </c>
      <c r="C107" s="12" t="str">
        <f ca="1">OFFSET('h-lot'!B$2,('h-kruis'!A107-1)*6,0)</f>
        <v/>
      </c>
      <c r="D107" s="12" t="str">
        <f ca="1">OFFSET('h-lot'!C$2,('h-kruis'!A107-1)*6,0)</f>
        <v/>
      </c>
      <c r="E107" s="23" t="str">
        <f ca="1">IF('h-kruis'!E107="","",IF('h-kruis'!E107=0.5,"½",'h-kruis'!E107))</f>
        <v/>
      </c>
      <c r="F107" s="16"/>
      <c r="G107" s="23" t="str">
        <f ca="1">IF('h-kruis'!G107="","",IF('h-kruis'!G107=0.5,"½",'h-kruis'!G107))</f>
        <v/>
      </c>
      <c r="H107" s="23" t="str">
        <f ca="1">IF('h-kruis'!H107="","",IF('h-kruis'!H107=0.5,"½",'h-kruis'!H107))</f>
        <v/>
      </c>
      <c r="I107" s="23" t="str">
        <f ca="1">IF('h-kruis'!I107="","",IF('h-kruis'!I107=0.5,"½",'h-kruis'!I107))</f>
        <v/>
      </c>
      <c r="J107" s="23" t="str">
        <f ca="1">IF('h-kruis'!J107="","",IF('h-kruis'!J107=0.5,"½",'h-kruis'!J107))</f>
        <v/>
      </c>
      <c r="K107" s="9">
        <f ca="1">IF(LEN('h-kruis'!K107)&gt;1,IF(LEFT('h-kruis'!K107,1)="0","½",LEFT('h-kruis'!K107,1)&amp;"½"),'h-kruis'!K107)</f>
        <v>0</v>
      </c>
      <c r="L107" s="9">
        <f ca="1">_xlfn.RANK.EQ('h-kruis'!K107,'h-kruis'!K106:K111,0)</f>
        <v>1</v>
      </c>
      <c r="M107" s="13" t="s">
        <v>15</v>
      </c>
      <c r="N107" s="59" t="s">
        <v>113</v>
      </c>
      <c r="O107" s="59" t="s">
        <v>114</v>
      </c>
      <c r="P107" s="60" t="s">
        <v>13</v>
      </c>
    </row>
    <row r="108" spans="1:16" s="49" customFormat="1" ht="12.75">
      <c r="A108" s="18">
        <v>3</v>
      </c>
      <c r="B108" s="8" t="str">
        <f ca="1">OFFSET('h-lot'!A$3,('h-kruis'!A108-1)*6,0)</f>
        <v/>
      </c>
      <c r="C108" s="12" t="str">
        <f ca="1">OFFSET('h-lot'!B$3,('h-kruis'!A108-1)*6,0)</f>
        <v/>
      </c>
      <c r="D108" s="12" t="str">
        <f ca="1">OFFSET('h-lot'!C$3,('h-kruis'!A108-1)*6,0)</f>
        <v/>
      </c>
      <c r="E108" s="23" t="str">
        <f ca="1">IF('h-kruis'!E108="","",IF('h-kruis'!E108=0.5,"½",'h-kruis'!E108))</f>
        <v/>
      </c>
      <c r="F108" s="23" t="str">
        <f ca="1">IF('h-kruis'!F108="","",IF('h-kruis'!F108=0.5,"½",'h-kruis'!F108))</f>
        <v/>
      </c>
      <c r="G108" s="16"/>
      <c r="H108" s="23" t="str">
        <f ca="1">IF('h-kruis'!H108="","",IF('h-kruis'!H108=0.5,"½",'h-kruis'!H108))</f>
        <v/>
      </c>
      <c r="I108" s="23" t="str">
        <f ca="1">IF('h-kruis'!I108="","",IF('h-kruis'!I108=0.5,"½",'h-kruis'!I108))</f>
        <v/>
      </c>
      <c r="J108" s="23" t="str">
        <f ca="1">IF('h-kruis'!J108="","",IF('h-kruis'!J108=0.5,"½",'h-kruis'!J108))</f>
        <v/>
      </c>
      <c r="K108" s="9">
        <f ca="1">IF(LEN('h-kruis'!K108)&gt;1,IF(LEFT('h-kruis'!K108,1)="0","½",LEFT('h-kruis'!K108,1)&amp;"½"),'h-kruis'!K108)</f>
        <v>0</v>
      </c>
      <c r="L108" s="9">
        <f ca="1">_xlfn.RANK.EQ('h-kruis'!K108,'h-kruis'!K106:K111,0)</f>
        <v>1</v>
      </c>
      <c r="M108" s="13" t="s">
        <v>16</v>
      </c>
      <c r="N108" s="59" t="s">
        <v>115</v>
      </c>
      <c r="O108" s="59" t="s">
        <v>116</v>
      </c>
      <c r="P108" s="59" t="s">
        <v>117</v>
      </c>
    </row>
    <row r="109" spans="1:16" s="49" customFormat="1" ht="12.75">
      <c r="A109" s="18">
        <v>4</v>
      </c>
      <c r="B109" s="8" t="str">
        <f ca="1">OFFSET('h-lot'!A$4,('h-kruis'!A109-1)*6,0)</f>
        <v/>
      </c>
      <c r="C109" s="12" t="str">
        <f ca="1">OFFSET('h-lot'!B$4,('h-kruis'!A109-1)*6,0)</f>
        <v/>
      </c>
      <c r="D109" s="12" t="str">
        <f ca="1">OFFSET('h-lot'!C$4,('h-kruis'!A109-1)*6,0)</f>
        <v/>
      </c>
      <c r="E109" s="23" t="str">
        <f ca="1">IF('h-kruis'!E109="","",IF('h-kruis'!E109=0.5,"½",'h-kruis'!E109))</f>
        <v/>
      </c>
      <c r="F109" s="23" t="str">
        <f ca="1">IF('h-kruis'!F109="","",IF('h-kruis'!F109=0.5,"½",'h-kruis'!F109))</f>
        <v/>
      </c>
      <c r="G109" s="23" t="str">
        <f ca="1">IF('h-kruis'!G109="","",IF('h-kruis'!G109=0.5,"½",'h-kruis'!G109))</f>
        <v/>
      </c>
      <c r="H109" s="16"/>
      <c r="I109" s="23" t="str">
        <f ca="1">IF('h-kruis'!I109="","",IF('h-kruis'!I109=0.5,"½",'h-kruis'!I109))</f>
        <v/>
      </c>
      <c r="J109" s="23" t="str">
        <f ca="1">IF('h-kruis'!J109="","",IF('h-kruis'!J109=0.5,"½",'h-kruis'!J109))</f>
        <v/>
      </c>
      <c r="K109" s="9">
        <f ca="1">IF(LEN('h-kruis'!K109)&gt;1,IF(LEFT('h-kruis'!K109,1)="0","½",LEFT('h-kruis'!K109,1)&amp;"½"),'h-kruis'!K109)</f>
        <v>0</v>
      </c>
      <c r="L109" s="9">
        <f ca="1">_xlfn.RANK.EQ('h-kruis'!K109,'h-kruis'!K106:K111,0)</f>
        <v>1</v>
      </c>
      <c r="M109" s="61" t="s">
        <v>111</v>
      </c>
      <c r="N109" s="59" t="s">
        <v>118</v>
      </c>
      <c r="O109" s="59" t="s">
        <v>101</v>
      </c>
      <c r="P109" s="59" t="s">
        <v>119</v>
      </c>
    </row>
    <row r="110" spans="1:32" s="4" customFormat="1" ht="12.75">
      <c r="A110" s="18">
        <v>5</v>
      </c>
      <c r="B110" s="8" t="str">
        <f ca="1">OFFSET('h-lot'!A$5,('h-kruis'!A110-1)*6,0)</f>
        <v/>
      </c>
      <c r="C110" s="12" t="str">
        <f ca="1">OFFSET('h-lot'!B$5,('h-kruis'!A110-1)*6,0)</f>
        <v/>
      </c>
      <c r="D110" s="12" t="str">
        <f ca="1">OFFSET('h-lot'!C$5,('h-kruis'!A110-1)*6,0)</f>
        <v/>
      </c>
      <c r="E110" s="23" t="str">
        <f ca="1">IF('h-kruis'!E110="","",IF('h-kruis'!E110=0.5,"½",'h-kruis'!E110))</f>
        <v/>
      </c>
      <c r="F110" s="23" t="str">
        <f ca="1">IF('h-kruis'!F110="","",IF('h-kruis'!F110=0.5,"½",'h-kruis'!F110))</f>
        <v/>
      </c>
      <c r="G110" s="23" t="str">
        <f ca="1">IF('h-kruis'!G110="","",IF('h-kruis'!G110=0.5,"½",'h-kruis'!G110))</f>
        <v/>
      </c>
      <c r="H110" s="23" t="str">
        <f ca="1">IF('h-kruis'!H110="","",IF('h-kruis'!H110=0.5,"½",'h-kruis'!H110))</f>
        <v/>
      </c>
      <c r="I110" s="16"/>
      <c r="J110" s="23" t="str">
        <f ca="1">IF('h-kruis'!J110="","",IF('h-kruis'!J110=0.5,"½",'h-kruis'!J110))</f>
        <v/>
      </c>
      <c r="K110" s="9">
        <f ca="1">IF(LEN('h-kruis'!K110)&gt;1,IF(LEFT('h-kruis'!K110,1)="0","½",LEFT('h-kruis'!K110,1)&amp;"½"),'h-kruis'!K110)</f>
        <v>0</v>
      </c>
      <c r="L110" s="9">
        <f ca="1">_xlfn.RANK.EQ('h-kruis'!K110,'h-kruis'!K106:K111,0)</f>
        <v>1</v>
      </c>
      <c r="M110" s="61" t="s">
        <v>112</v>
      </c>
      <c r="N110" s="59" t="s">
        <v>102</v>
      </c>
      <c r="O110" s="59" t="s">
        <v>120</v>
      </c>
      <c r="P110" s="59" t="s">
        <v>121</v>
      </c>
      <c r="AB110"/>
      <c r="AC110"/>
      <c r="AD110"/>
      <c r="AE110"/>
      <c r="AF110"/>
    </row>
    <row r="111" spans="1:16" s="4" customFormat="1" ht="12.75">
      <c r="A111" s="18">
        <v>6</v>
      </c>
      <c r="B111" s="8" t="str">
        <f ca="1">OFFSET('h-lot'!A$6,('h-kruis'!A111-1)*6,0)</f>
        <v/>
      </c>
      <c r="C111" s="12" t="str">
        <f ca="1">OFFSET('h-lot'!B$6,('h-kruis'!A111-1)*6,0)</f>
        <v/>
      </c>
      <c r="D111" s="12" t="str">
        <f ca="1">OFFSET('h-lot'!C$6,('h-kruis'!A111-1)*6,0)</f>
        <v/>
      </c>
      <c r="E111" s="23" t="str">
        <f ca="1">IF('h-kruis'!E111="","",IF('h-kruis'!E111=0.5,"½",'h-kruis'!E111))</f>
        <v/>
      </c>
      <c r="F111" s="23" t="str">
        <f ca="1">IF('h-kruis'!F111="","",IF('h-kruis'!F111=0.5,"½",'h-kruis'!F111))</f>
        <v/>
      </c>
      <c r="G111" s="23" t="str">
        <f ca="1">IF('h-kruis'!G111="","",IF('h-kruis'!G111=0.5,"½",'h-kruis'!G111))</f>
        <v/>
      </c>
      <c r="H111" s="23" t="str">
        <f ca="1">IF('h-kruis'!H111="","",IF('h-kruis'!H111=0.5,"½",'h-kruis'!H111))</f>
        <v/>
      </c>
      <c r="I111" s="23" t="str">
        <f ca="1">IF('h-kruis'!I111="","",IF('h-kruis'!I111=0.5,"½",'h-kruis'!I111))</f>
        <v/>
      </c>
      <c r="J111" s="16"/>
      <c r="K111" s="9">
        <f ca="1">IF(LEN('h-kruis'!K111)&gt;1,IF(LEFT('h-kruis'!K111,1)="0","½",LEFT('h-kruis'!K111,1)&amp;"½"),'h-kruis'!K111)</f>
        <v>0</v>
      </c>
      <c r="L111" s="9">
        <f ca="1">_xlfn.RANK.EQ('h-kruis'!K111,'h-kruis'!K106:K111,0)</f>
        <v>1</v>
      </c>
      <c r="M111" s="13"/>
      <c r="N111" s="5"/>
      <c r="O111" s="5"/>
      <c r="P111" s="5"/>
    </row>
    <row r="112" spans="1:16" s="49" customFormat="1" ht="12.75">
      <c r="A112" s="1"/>
      <c r="B112" s="49" t="s">
        <v>19</v>
      </c>
      <c r="C112" s="13"/>
      <c r="E112" s="5"/>
      <c r="F112" s="5"/>
      <c r="G112" s="5"/>
      <c r="H112" s="5"/>
      <c r="I112" s="5"/>
      <c r="J112" s="5"/>
      <c r="K112" s="5"/>
      <c r="L112" s="5"/>
      <c r="M112" s="13"/>
      <c r="N112" s="5"/>
      <c r="O112" s="5"/>
      <c r="P112" s="5"/>
    </row>
    <row r="113" spans="1:16" s="49" customFormat="1" ht="12.75">
      <c r="A113" s="17"/>
      <c r="B113" s="6" t="str">
        <f>"Zeskamp "&amp;'h-kruis'!A113</f>
        <v>Zeskamp 15</v>
      </c>
      <c r="C113" s="11"/>
      <c r="D113" s="10"/>
      <c r="E113" s="7">
        <v>1</v>
      </c>
      <c r="F113" s="7">
        <v>2</v>
      </c>
      <c r="G113" s="7">
        <v>3</v>
      </c>
      <c r="H113" s="7">
        <v>4</v>
      </c>
      <c r="I113" s="7">
        <v>5</v>
      </c>
      <c r="J113" s="7">
        <v>6</v>
      </c>
      <c r="K113" s="7" t="s">
        <v>12</v>
      </c>
      <c r="L113" s="7" t="s">
        <v>47</v>
      </c>
      <c r="M113" s="15"/>
      <c r="N113" s="14" t="str">
        <f>"bord "&amp;'h-kruis'!B113</f>
        <v>bord 1</v>
      </c>
      <c r="O113" s="14" t="str">
        <f>"bord "&amp;'h-kruis'!C113</f>
        <v>bord 2</v>
      </c>
      <c r="P113" s="14" t="str">
        <f>"bord "&amp;'h-kruis'!D113</f>
        <v>bord 3</v>
      </c>
    </row>
    <row r="114" spans="1:16" s="49" customFormat="1" ht="12.75">
      <c r="A114" s="18">
        <v>1</v>
      </c>
      <c r="B114" s="8" t="str">
        <f ca="1">OFFSET('h-lot'!A$1,('h-kruis'!A114-1)*6,0)</f>
        <v/>
      </c>
      <c r="C114" s="12" t="str">
        <f ca="1">OFFSET('h-lot'!B$1,('h-kruis'!A114-1)*6,0)</f>
        <v/>
      </c>
      <c r="D114" s="12" t="str">
        <f ca="1">OFFSET('h-lot'!C$1,('h-kruis'!A114-1)*6,0)</f>
        <v/>
      </c>
      <c r="E114" s="16"/>
      <c r="F114" s="23" t="str">
        <f ca="1">IF('h-kruis'!F114="","",IF('h-kruis'!F114=0.5,"½",'h-kruis'!F114))</f>
        <v/>
      </c>
      <c r="G114" s="23" t="str">
        <f ca="1">IF('h-kruis'!G114="","",IF('h-kruis'!G114=0.5,"½",'h-kruis'!G114))</f>
        <v/>
      </c>
      <c r="H114" s="23" t="str">
        <f ca="1">IF('h-kruis'!H114="","",IF('h-kruis'!H114=0.5,"½",'h-kruis'!H114))</f>
        <v/>
      </c>
      <c r="I114" s="23" t="str">
        <f ca="1">IF('h-kruis'!I114="","",IF('h-kruis'!I114=0.5,"½",'h-kruis'!I114))</f>
        <v/>
      </c>
      <c r="J114" s="23" t="str">
        <f ca="1">IF('h-kruis'!J114="","",IF('h-kruis'!J114=0.5,"½",'h-kruis'!J114))</f>
        <v/>
      </c>
      <c r="K114" s="9">
        <f ca="1">IF(LEN('h-kruis'!K114)&gt;1,IF(LEFT('h-kruis'!K114,1)="0","½",LEFT('h-kruis'!K114,1)&amp;"½"),'h-kruis'!K114)</f>
        <v>0</v>
      </c>
      <c r="L114" s="9">
        <f ca="1">_xlfn.RANK.EQ('h-kruis'!K114,'h-kruis'!K114:K119,0)</f>
        <v>1</v>
      </c>
      <c r="M114" s="13" t="s">
        <v>14</v>
      </c>
      <c r="N114" s="59" t="s">
        <v>109</v>
      </c>
      <c r="O114" s="59" t="s">
        <v>18</v>
      </c>
      <c r="P114" s="59" t="s">
        <v>110</v>
      </c>
    </row>
    <row r="115" spans="1:16" s="49" customFormat="1" ht="12.75">
      <c r="A115" s="18">
        <v>2</v>
      </c>
      <c r="B115" s="8" t="str">
        <f ca="1">OFFSET('h-lot'!A$2,('h-kruis'!A115-1)*6,0)</f>
        <v/>
      </c>
      <c r="C115" s="12" t="str">
        <f ca="1">OFFSET('h-lot'!B$2,('h-kruis'!A115-1)*6,0)</f>
        <v/>
      </c>
      <c r="D115" s="12" t="str">
        <f ca="1">OFFSET('h-lot'!C$2,('h-kruis'!A115-1)*6,0)</f>
        <v/>
      </c>
      <c r="E115" s="23" t="str">
        <f ca="1">IF('h-kruis'!E115="","",IF('h-kruis'!E115=0.5,"½",'h-kruis'!E115))</f>
        <v/>
      </c>
      <c r="F115" s="16"/>
      <c r="G115" s="23" t="str">
        <f ca="1">IF('h-kruis'!G115="","",IF('h-kruis'!G115=0.5,"½",'h-kruis'!G115))</f>
        <v/>
      </c>
      <c r="H115" s="23" t="str">
        <f ca="1">IF('h-kruis'!H115="","",IF('h-kruis'!H115=0.5,"½",'h-kruis'!H115))</f>
        <v/>
      </c>
      <c r="I115" s="23" t="str">
        <f ca="1">IF('h-kruis'!I115="","",IF('h-kruis'!I115=0.5,"½",'h-kruis'!I115))</f>
        <v/>
      </c>
      <c r="J115" s="23" t="str">
        <f ca="1">IF('h-kruis'!J115="","",IF('h-kruis'!J115=0.5,"½",'h-kruis'!J115))</f>
        <v/>
      </c>
      <c r="K115" s="9">
        <f ca="1">IF(LEN('h-kruis'!K115)&gt;1,IF(LEFT('h-kruis'!K115,1)="0","½",LEFT('h-kruis'!K115,1)&amp;"½"),'h-kruis'!K115)</f>
        <v>0</v>
      </c>
      <c r="L115" s="9">
        <f ca="1">_xlfn.RANK.EQ('h-kruis'!K115,'h-kruis'!K114:K119,0)</f>
        <v>1</v>
      </c>
      <c r="M115" s="13" t="s">
        <v>15</v>
      </c>
      <c r="N115" s="59" t="s">
        <v>113</v>
      </c>
      <c r="O115" s="59" t="s">
        <v>114</v>
      </c>
      <c r="P115" s="60" t="s">
        <v>13</v>
      </c>
    </row>
    <row r="116" spans="1:32" s="4" customFormat="1" ht="12.75">
      <c r="A116" s="18">
        <v>3</v>
      </c>
      <c r="B116" s="8" t="str">
        <f ca="1">OFFSET('h-lot'!A$3,('h-kruis'!A116-1)*6,0)</f>
        <v/>
      </c>
      <c r="C116" s="12" t="str">
        <f ca="1">OFFSET('h-lot'!B$3,('h-kruis'!A116-1)*6,0)</f>
        <v/>
      </c>
      <c r="D116" s="12" t="str">
        <f ca="1">OFFSET('h-lot'!C$3,('h-kruis'!A116-1)*6,0)</f>
        <v/>
      </c>
      <c r="E116" s="23" t="str">
        <f ca="1">IF('h-kruis'!E116="","",IF('h-kruis'!E116=0.5,"½",'h-kruis'!E116))</f>
        <v/>
      </c>
      <c r="F116" s="23" t="str">
        <f ca="1">IF('h-kruis'!F116="","",IF('h-kruis'!F116=0.5,"½",'h-kruis'!F116))</f>
        <v/>
      </c>
      <c r="G116" s="16"/>
      <c r="H116" s="23" t="str">
        <f ca="1">IF('h-kruis'!H116="","",IF('h-kruis'!H116=0.5,"½",'h-kruis'!H116))</f>
        <v/>
      </c>
      <c r="I116" s="23" t="str">
        <f ca="1">IF('h-kruis'!I116="","",IF('h-kruis'!I116=0.5,"½",'h-kruis'!I116))</f>
        <v/>
      </c>
      <c r="J116" s="23" t="str">
        <f ca="1">IF('h-kruis'!J116="","",IF('h-kruis'!J116=0.5,"½",'h-kruis'!J116))</f>
        <v/>
      </c>
      <c r="K116" s="9">
        <f ca="1">IF(LEN('h-kruis'!K116)&gt;1,IF(LEFT('h-kruis'!K116,1)="0","½",LEFT('h-kruis'!K116,1)&amp;"½"),'h-kruis'!K116)</f>
        <v>0</v>
      </c>
      <c r="L116" s="9">
        <f ca="1">_xlfn.RANK.EQ('h-kruis'!K116,'h-kruis'!K114:K119,0)</f>
        <v>1</v>
      </c>
      <c r="M116" s="13" t="s">
        <v>16</v>
      </c>
      <c r="N116" s="59" t="s">
        <v>115</v>
      </c>
      <c r="O116" s="59" t="s">
        <v>116</v>
      </c>
      <c r="P116" s="59" t="s">
        <v>117</v>
      </c>
      <c r="AB116"/>
      <c r="AC116"/>
      <c r="AD116"/>
      <c r="AE116"/>
      <c r="AF116"/>
    </row>
    <row r="117" spans="1:16" s="4" customFormat="1" ht="12.75">
      <c r="A117" s="18">
        <v>4</v>
      </c>
      <c r="B117" s="8" t="str">
        <f ca="1">OFFSET('h-lot'!A$4,('h-kruis'!A117-1)*6,0)</f>
        <v/>
      </c>
      <c r="C117" s="12" t="str">
        <f ca="1">OFFSET('h-lot'!B$4,('h-kruis'!A117-1)*6,0)</f>
        <v/>
      </c>
      <c r="D117" s="12" t="str">
        <f ca="1">OFFSET('h-lot'!C$4,('h-kruis'!A117-1)*6,0)</f>
        <v/>
      </c>
      <c r="E117" s="23" t="str">
        <f ca="1">IF('h-kruis'!E117="","",IF('h-kruis'!E117=0.5,"½",'h-kruis'!E117))</f>
        <v/>
      </c>
      <c r="F117" s="23" t="str">
        <f ca="1">IF('h-kruis'!F117="","",IF('h-kruis'!F117=0.5,"½",'h-kruis'!F117))</f>
        <v/>
      </c>
      <c r="G117" s="23" t="str">
        <f ca="1">IF('h-kruis'!G117="","",IF('h-kruis'!G117=0.5,"½",'h-kruis'!G117))</f>
        <v/>
      </c>
      <c r="H117" s="16"/>
      <c r="I117" s="23" t="str">
        <f ca="1">IF('h-kruis'!I117="","",IF('h-kruis'!I117=0.5,"½",'h-kruis'!I117))</f>
        <v/>
      </c>
      <c r="J117" s="23" t="str">
        <f ca="1">IF('h-kruis'!J117="","",IF('h-kruis'!J117=0.5,"½",'h-kruis'!J117))</f>
        <v/>
      </c>
      <c r="K117" s="9">
        <f ca="1">IF(LEN('h-kruis'!K117)&gt;1,IF(LEFT('h-kruis'!K117,1)="0","½",LEFT('h-kruis'!K117,1)&amp;"½"),'h-kruis'!K117)</f>
        <v>0</v>
      </c>
      <c r="L117" s="9">
        <f ca="1">_xlfn.RANK.EQ('h-kruis'!K117,'h-kruis'!K114:K119,0)</f>
        <v>1</v>
      </c>
      <c r="M117" s="61" t="s">
        <v>111</v>
      </c>
      <c r="N117" s="59" t="s">
        <v>118</v>
      </c>
      <c r="O117" s="59" t="s">
        <v>101</v>
      </c>
      <c r="P117" s="59" t="s">
        <v>119</v>
      </c>
    </row>
    <row r="118" spans="1:16" s="49" customFormat="1" ht="12.75">
      <c r="A118" s="18">
        <v>5</v>
      </c>
      <c r="B118" s="8" t="str">
        <f ca="1">OFFSET('h-lot'!A$5,('h-kruis'!A118-1)*6,0)</f>
        <v/>
      </c>
      <c r="C118" s="12" t="str">
        <f ca="1">OFFSET('h-lot'!B$5,('h-kruis'!A118-1)*6,0)</f>
        <v/>
      </c>
      <c r="D118" s="12" t="str">
        <f ca="1">OFFSET('h-lot'!C$5,('h-kruis'!A118-1)*6,0)</f>
        <v/>
      </c>
      <c r="E118" s="23" t="str">
        <f ca="1">IF('h-kruis'!E118="","",IF('h-kruis'!E118=0.5,"½",'h-kruis'!E118))</f>
        <v/>
      </c>
      <c r="F118" s="23" t="str">
        <f ca="1">IF('h-kruis'!F118="","",IF('h-kruis'!F118=0.5,"½",'h-kruis'!F118))</f>
        <v/>
      </c>
      <c r="G118" s="23" t="str">
        <f ca="1">IF('h-kruis'!G118="","",IF('h-kruis'!G118=0.5,"½",'h-kruis'!G118))</f>
        <v/>
      </c>
      <c r="H118" s="23" t="str">
        <f ca="1">IF('h-kruis'!H118="","",IF('h-kruis'!H118=0.5,"½",'h-kruis'!H118))</f>
        <v/>
      </c>
      <c r="I118" s="16"/>
      <c r="J118" s="23" t="str">
        <f ca="1">IF('h-kruis'!J118="","",IF('h-kruis'!J118=0.5,"½",'h-kruis'!J118))</f>
        <v/>
      </c>
      <c r="K118" s="9">
        <f ca="1">IF(LEN('h-kruis'!K118)&gt;1,IF(LEFT('h-kruis'!K118,1)="0","½",LEFT('h-kruis'!K118,1)&amp;"½"),'h-kruis'!K118)</f>
        <v>0</v>
      </c>
      <c r="L118" s="9">
        <f ca="1">_xlfn.RANK.EQ('h-kruis'!K118,'h-kruis'!K114:K119,0)</f>
        <v>1</v>
      </c>
      <c r="M118" s="61" t="s">
        <v>112</v>
      </c>
      <c r="N118" s="59" t="s">
        <v>102</v>
      </c>
      <c r="O118" s="59" t="s">
        <v>120</v>
      </c>
      <c r="P118" s="59" t="s">
        <v>121</v>
      </c>
    </row>
    <row r="119" spans="1:16" s="49" customFormat="1" ht="12.75">
      <c r="A119" s="18">
        <v>6</v>
      </c>
      <c r="B119" s="8" t="str">
        <f ca="1">OFFSET('h-lot'!A$6,('h-kruis'!A119-1)*6,0)</f>
        <v/>
      </c>
      <c r="C119" s="12" t="str">
        <f ca="1">OFFSET('h-lot'!B$6,('h-kruis'!A119-1)*6,0)</f>
        <v/>
      </c>
      <c r="D119" s="12" t="str">
        <f ca="1">OFFSET('h-lot'!C$6,('h-kruis'!A119-1)*6,0)</f>
        <v/>
      </c>
      <c r="E119" s="23" t="str">
        <f ca="1">IF('h-kruis'!E119="","",IF('h-kruis'!E119=0.5,"½",'h-kruis'!E119))</f>
        <v/>
      </c>
      <c r="F119" s="23" t="str">
        <f ca="1">IF('h-kruis'!F119="","",IF('h-kruis'!F119=0.5,"½",'h-kruis'!F119))</f>
        <v/>
      </c>
      <c r="G119" s="23" t="str">
        <f ca="1">IF('h-kruis'!G119="","",IF('h-kruis'!G119=0.5,"½",'h-kruis'!G119))</f>
        <v/>
      </c>
      <c r="H119" s="23" t="str">
        <f ca="1">IF('h-kruis'!H119="","",IF('h-kruis'!H119=0.5,"½",'h-kruis'!H119))</f>
        <v/>
      </c>
      <c r="I119" s="23" t="str">
        <f ca="1">IF('h-kruis'!I119="","",IF('h-kruis'!I119=0.5,"½",'h-kruis'!I119))</f>
        <v/>
      </c>
      <c r="J119" s="16"/>
      <c r="K119" s="9">
        <f ca="1">IF(LEN('h-kruis'!K119)&gt;1,IF(LEFT('h-kruis'!K119,1)="0","½",LEFT('h-kruis'!K119,1)&amp;"½"),'h-kruis'!K119)</f>
        <v>0</v>
      </c>
      <c r="L119" s="9">
        <f ca="1">_xlfn.RANK.EQ('h-kruis'!K119,'h-kruis'!K114:K119,0)</f>
        <v>1</v>
      </c>
      <c r="M119" s="13"/>
      <c r="N119" s="5"/>
      <c r="O119" s="5"/>
      <c r="P119" s="5"/>
    </row>
    <row r="120" spans="1:16" s="49" customFormat="1" ht="12.75">
      <c r="A120" s="1"/>
      <c r="B120" s="49" t="s">
        <v>19</v>
      </c>
      <c r="C120" s="13"/>
      <c r="E120" s="5"/>
      <c r="F120" s="5"/>
      <c r="G120" s="5"/>
      <c r="H120" s="5"/>
      <c r="I120" s="5"/>
      <c r="J120" s="5"/>
      <c r="K120" s="5"/>
      <c r="L120" s="5"/>
      <c r="M120" s="13"/>
      <c r="N120" s="5"/>
      <c r="O120" s="5"/>
      <c r="P120" s="5"/>
    </row>
    <row r="121" spans="1:16" s="49" customFormat="1" ht="12.75">
      <c r="A121" s="17"/>
      <c r="B121" s="6" t="str">
        <f>"Zeskamp "&amp;'h-kruis'!A121</f>
        <v>Zeskamp 16</v>
      </c>
      <c r="C121" s="11"/>
      <c r="D121" s="10"/>
      <c r="E121" s="7">
        <v>1</v>
      </c>
      <c r="F121" s="7">
        <v>2</v>
      </c>
      <c r="G121" s="7">
        <v>3</v>
      </c>
      <c r="H121" s="7">
        <v>4</v>
      </c>
      <c r="I121" s="7">
        <v>5</v>
      </c>
      <c r="J121" s="7">
        <v>6</v>
      </c>
      <c r="K121" s="7" t="s">
        <v>12</v>
      </c>
      <c r="L121" s="7" t="s">
        <v>47</v>
      </c>
      <c r="M121" s="15"/>
      <c r="N121" s="14" t="str">
        <f>"bord "&amp;'h-kruis'!B121</f>
        <v>bord 1</v>
      </c>
      <c r="O121" s="14" t="str">
        <f>"bord "&amp;'h-kruis'!C121</f>
        <v>bord 2</v>
      </c>
      <c r="P121" s="14" t="str">
        <f>"bord "&amp;'h-kruis'!D121</f>
        <v>bord 3</v>
      </c>
    </row>
    <row r="122" spans="1:16" ht="12.75">
      <c r="A122" s="18">
        <v>1</v>
      </c>
      <c r="B122" s="8" t="str">
        <f ca="1">OFFSET('h-lot'!A$1,('h-kruis'!A122-1)*6,0)</f>
        <v/>
      </c>
      <c r="C122" s="12" t="str">
        <f ca="1">OFFSET('h-lot'!B$1,('h-kruis'!A122-1)*6,0)</f>
        <v/>
      </c>
      <c r="D122" s="12" t="str">
        <f ca="1">OFFSET('h-lot'!C$1,('h-kruis'!A122-1)*6,0)</f>
        <v/>
      </c>
      <c r="E122" s="16"/>
      <c r="F122" s="23" t="str">
        <f ca="1">IF('h-kruis'!F122="","",IF('h-kruis'!F122=0.5,"½",'h-kruis'!F122))</f>
        <v/>
      </c>
      <c r="G122" s="23" t="str">
        <f ca="1">IF('h-kruis'!G122="","",IF('h-kruis'!G122=0.5,"½",'h-kruis'!G122))</f>
        <v/>
      </c>
      <c r="H122" s="23" t="str">
        <f ca="1">IF('h-kruis'!H122="","",IF('h-kruis'!H122=0.5,"½",'h-kruis'!H122))</f>
        <v/>
      </c>
      <c r="I122" s="23" t="str">
        <f ca="1">IF('h-kruis'!I122="","",IF('h-kruis'!I122=0.5,"½",'h-kruis'!I122))</f>
        <v/>
      </c>
      <c r="J122" s="23" t="str">
        <f ca="1">IF('h-kruis'!J122="","",IF('h-kruis'!J122=0.5,"½",'h-kruis'!J122))</f>
        <v/>
      </c>
      <c r="K122" s="9">
        <f ca="1">IF(LEN('h-kruis'!K122)&gt;1,IF(LEFT('h-kruis'!K122,1)="0","½",LEFT('h-kruis'!K122,1)&amp;"½"),'h-kruis'!K122)</f>
        <v>0</v>
      </c>
      <c r="L122" s="9">
        <f ca="1">_xlfn.RANK.EQ('h-kruis'!K122,'h-kruis'!K122:K127,0)</f>
        <v>1</v>
      </c>
      <c r="M122" s="13" t="s">
        <v>14</v>
      </c>
      <c r="N122" s="59" t="s">
        <v>109</v>
      </c>
      <c r="O122" s="59" t="s">
        <v>18</v>
      </c>
      <c r="P122" s="59" t="s">
        <v>110</v>
      </c>
    </row>
    <row r="123" spans="1:16" s="4" customFormat="1" ht="12.75">
      <c r="A123" s="18">
        <v>2</v>
      </c>
      <c r="B123" s="8" t="str">
        <f ca="1">OFFSET('h-lot'!A$2,('h-kruis'!A123-1)*6,0)</f>
        <v/>
      </c>
      <c r="C123" s="12" t="str">
        <f ca="1">OFFSET('h-lot'!B$2,('h-kruis'!A123-1)*6,0)</f>
        <v/>
      </c>
      <c r="D123" s="12" t="str">
        <f ca="1">OFFSET('h-lot'!C$2,('h-kruis'!A123-1)*6,0)</f>
        <v/>
      </c>
      <c r="E123" s="23" t="str">
        <f ca="1">IF('h-kruis'!E123="","",IF('h-kruis'!E123=0.5,"½",'h-kruis'!E123))</f>
        <v/>
      </c>
      <c r="F123" s="16"/>
      <c r="G123" s="23" t="str">
        <f ca="1">IF('h-kruis'!G123="","",IF('h-kruis'!G123=0.5,"½",'h-kruis'!G123))</f>
        <v/>
      </c>
      <c r="H123" s="23" t="str">
        <f ca="1">IF('h-kruis'!H123="","",IF('h-kruis'!H123=0.5,"½",'h-kruis'!H123))</f>
        <v/>
      </c>
      <c r="I123" s="23" t="str">
        <f ca="1">IF('h-kruis'!I123="","",IF('h-kruis'!I123=0.5,"½",'h-kruis'!I123))</f>
        <v/>
      </c>
      <c r="J123" s="23" t="str">
        <f ca="1">IF('h-kruis'!J123="","",IF('h-kruis'!J123=0.5,"½",'h-kruis'!J123))</f>
        <v/>
      </c>
      <c r="K123" s="9">
        <f ca="1">IF(LEN('h-kruis'!K123)&gt;1,IF(LEFT('h-kruis'!K123,1)="0","½",LEFT('h-kruis'!K123,1)&amp;"½"),'h-kruis'!K123)</f>
        <v>0</v>
      </c>
      <c r="L123" s="9">
        <f ca="1">_xlfn.RANK.EQ('h-kruis'!K123,'h-kruis'!K122:K127,0)</f>
        <v>1</v>
      </c>
      <c r="M123" s="13" t="s">
        <v>15</v>
      </c>
      <c r="N123" s="59" t="s">
        <v>113</v>
      </c>
      <c r="O123" s="59" t="s">
        <v>114</v>
      </c>
      <c r="P123" s="60" t="s">
        <v>13</v>
      </c>
    </row>
    <row r="124" spans="1:16" s="49" customFormat="1" ht="12.75">
      <c r="A124" s="18">
        <v>3</v>
      </c>
      <c r="B124" s="8" t="str">
        <f ca="1">OFFSET('h-lot'!A$3,('h-kruis'!A124-1)*6,0)</f>
        <v/>
      </c>
      <c r="C124" s="12" t="str">
        <f ca="1">OFFSET('h-lot'!B$3,('h-kruis'!A124-1)*6,0)</f>
        <v/>
      </c>
      <c r="D124" s="12" t="str">
        <f ca="1">OFFSET('h-lot'!C$3,('h-kruis'!A124-1)*6,0)</f>
        <v/>
      </c>
      <c r="E124" s="23" t="str">
        <f ca="1">IF('h-kruis'!E124="","",IF('h-kruis'!E124=0.5,"½",'h-kruis'!E124))</f>
        <v/>
      </c>
      <c r="F124" s="23" t="str">
        <f ca="1">IF('h-kruis'!F124="","",IF('h-kruis'!F124=0.5,"½",'h-kruis'!F124))</f>
        <v/>
      </c>
      <c r="G124" s="16"/>
      <c r="H124" s="23" t="str">
        <f ca="1">IF('h-kruis'!H124="","",IF('h-kruis'!H124=0.5,"½",'h-kruis'!H124))</f>
        <v/>
      </c>
      <c r="I124" s="23" t="str">
        <f ca="1">IF('h-kruis'!I124="","",IF('h-kruis'!I124=0.5,"½",'h-kruis'!I124))</f>
        <v/>
      </c>
      <c r="J124" s="23" t="str">
        <f ca="1">IF('h-kruis'!J124="","",IF('h-kruis'!J124=0.5,"½",'h-kruis'!J124))</f>
        <v/>
      </c>
      <c r="K124" s="9">
        <f ca="1">IF(LEN('h-kruis'!K124)&gt;1,IF(LEFT('h-kruis'!K124,1)="0","½",LEFT('h-kruis'!K124,1)&amp;"½"),'h-kruis'!K124)</f>
        <v>0</v>
      </c>
      <c r="L124" s="9">
        <f ca="1">_xlfn.RANK.EQ('h-kruis'!K124,'h-kruis'!K122:K127,0)</f>
        <v>1</v>
      </c>
      <c r="M124" s="13" t="s">
        <v>16</v>
      </c>
      <c r="N124" s="59" t="s">
        <v>115</v>
      </c>
      <c r="O124" s="59" t="s">
        <v>116</v>
      </c>
      <c r="P124" s="59" t="s">
        <v>117</v>
      </c>
    </row>
    <row r="125" spans="1:16" s="49" customFormat="1" ht="12.75">
      <c r="A125" s="18">
        <v>4</v>
      </c>
      <c r="B125" s="8" t="str">
        <f ca="1">OFFSET('h-lot'!A$4,('h-kruis'!A125-1)*6,0)</f>
        <v/>
      </c>
      <c r="C125" s="12" t="str">
        <f ca="1">OFFSET('h-lot'!B$4,('h-kruis'!A125-1)*6,0)</f>
        <v/>
      </c>
      <c r="D125" s="12" t="str">
        <f ca="1">OFFSET('h-lot'!C$4,('h-kruis'!A125-1)*6,0)</f>
        <v/>
      </c>
      <c r="E125" s="23" t="str">
        <f ca="1">IF('h-kruis'!E125="","",IF('h-kruis'!E125=0.5,"½",'h-kruis'!E125))</f>
        <v/>
      </c>
      <c r="F125" s="23" t="str">
        <f ca="1">IF('h-kruis'!F125="","",IF('h-kruis'!F125=0.5,"½",'h-kruis'!F125))</f>
        <v/>
      </c>
      <c r="G125" s="23" t="str">
        <f ca="1">IF('h-kruis'!G125="","",IF('h-kruis'!G125=0.5,"½",'h-kruis'!G125))</f>
        <v/>
      </c>
      <c r="H125" s="16"/>
      <c r="I125" s="23" t="str">
        <f ca="1">IF('h-kruis'!I125="","",IF('h-kruis'!I125=0.5,"½",'h-kruis'!I125))</f>
        <v/>
      </c>
      <c r="J125" s="23" t="str">
        <f ca="1">IF('h-kruis'!J125="","",IF('h-kruis'!J125=0.5,"½",'h-kruis'!J125))</f>
        <v/>
      </c>
      <c r="K125" s="9">
        <f ca="1">IF(LEN('h-kruis'!K125)&gt;1,IF(LEFT('h-kruis'!K125,1)="0","½",LEFT('h-kruis'!K125,1)&amp;"½"),'h-kruis'!K125)</f>
        <v>0</v>
      </c>
      <c r="L125" s="9">
        <f ca="1">_xlfn.RANK.EQ('h-kruis'!K125,'h-kruis'!K122:K127,0)</f>
        <v>1</v>
      </c>
      <c r="M125" s="61" t="s">
        <v>111</v>
      </c>
      <c r="N125" s="59" t="s">
        <v>118</v>
      </c>
      <c r="O125" s="59" t="s">
        <v>101</v>
      </c>
      <c r="P125" s="59" t="s">
        <v>119</v>
      </c>
    </row>
    <row r="126" spans="1:16" s="49" customFormat="1" ht="12.75">
      <c r="A126" s="18">
        <v>5</v>
      </c>
      <c r="B126" s="8" t="str">
        <f ca="1">OFFSET('h-lot'!A$5,('h-kruis'!A126-1)*6,0)</f>
        <v/>
      </c>
      <c r="C126" s="12" t="str">
        <f ca="1">OFFSET('h-lot'!B$5,('h-kruis'!A126-1)*6,0)</f>
        <v/>
      </c>
      <c r="D126" s="12" t="str">
        <f ca="1">OFFSET('h-lot'!C$5,('h-kruis'!A126-1)*6,0)</f>
        <v/>
      </c>
      <c r="E126" s="23" t="str">
        <f ca="1">IF('h-kruis'!E126="","",IF('h-kruis'!E126=0.5,"½",'h-kruis'!E126))</f>
        <v/>
      </c>
      <c r="F126" s="23" t="str">
        <f ca="1">IF('h-kruis'!F126="","",IF('h-kruis'!F126=0.5,"½",'h-kruis'!F126))</f>
        <v/>
      </c>
      <c r="G126" s="23" t="str">
        <f ca="1">IF('h-kruis'!G126="","",IF('h-kruis'!G126=0.5,"½",'h-kruis'!G126))</f>
        <v/>
      </c>
      <c r="H126" s="23" t="str">
        <f ca="1">IF('h-kruis'!H126="","",IF('h-kruis'!H126=0.5,"½",'h-kruis'!H126))</f>
        <v/>
      </c>
      <c r="I126" s="16"/>
      <c r="J126" s="23" t="str">
        <f ca="1">IF('h-kruis'!J126="","",IF('h-kruis'!J126=0.5,"½",'h-kruis'!J126))</f>
        <v/>
      </c>
      <c r="K126" s="9">
        <f ca="1">IF(LEN('h-kruis'!K126)&gt;1,IF(LEFT('h-kruis'!K126,1)="0","½",LEFT('h-kruis'!K126,1)&amp;"½"),'h-kruis'!K126)</f>
        <v>0</v>
      </c>
      <c r="L126" s="9">
        <f ca="1">_xlfn.RANK.EQ('h-kruis'!K126,'h-kruis'!K122:K127,0)</f>
        <v>1</v>
      </c>
      <c r="M126" s="61" t="s">
        <v>112</v>
      </c>
      <c r="N126" s="59" t="s">
        <v>102</v>
      </c>
      <c r="O126" s="59" t="s">
        <v>120</v>
      </c>
      <c r="P126" s="59" t="s">
        <v>121</v>
      </c>
    </row>
    <row r="127" spans="1:16" s="49" customFormat="1" ht="12.75">
      <c r="A127" s="18">
        <v>6</v>
      </c>
      <c r="B127" s="8" t="str">
        <f ca="1">OFFSET('h-lot'!A$6,('h-kruis'!A127-1)*6,0)</f>
        <v/>
      </c>
      <c r="C127" s="12" t="str">
        <f ca="1">OFFSET('h-lot'!B$6,('h-kruis'!A127-1)*6,0)</f>
        <v/>
      </c>
      <c r="D127" s="12" t="str">
        <f ca="1">OFFSET('h-lot'!C$6,('h-kruis'!A127-1)*6,0)</f>
        <v/>
      </c>
      <c r="E127" s="23" t="str">
        <f ca="1">IF('h-kruis'!E127="","",IF('h-kruis'!E127=0.5,"½",'h-kruis'!E127))</f>
        <v/>
      </c>
      <c r="F127" s="23" t="str">
        <f ca="1">IF('h-kruis'!F127="","",IF('h-kruis'!F127=0.5,"½",'h-kruis'!F127))</f>
        <v/>
      </c>
      <c r="G127" s="23" t="str">
        <f ca="1">IF('h-kruis'!G127="","",IF('h-kruis'!G127=0.5,"½",'h-kruis'!G127))</f>
        <v/>
      </c>
      <c r="H127" s="23" t="str">
        <f ca="1">IF('h-kruis'!H127="","",IF('h-kruis'!H127=0.5,"½",'h-kruis'!H127))</f>
        <v/>
      </c>
      <c r="I127" s="23" t="str">
        <f ca="1">IF('h-kruis'!I127="","",IF('h-kruis'!I127=0.5,"½",'h-kruis'!I127))</f>
        <v/>
      </c>
      <c r="J127" s="16"/>
      <c r="K127" s="9">
        <f ca="1">IF(LEN('h-kruis'!K127)&gt;1,IF(LEFT('h-kruis'!K127,1)="0","½",LEFT('h-kruis'!K127,1)&amp;"½"),'h-kruis'!K127)</f>
        <v>0</v>
      </c>
      <c r="L127" s="9">
        <f ca="1">_xlfn.RANK.EQ('h-kruis'!K127,'h-kruis'!K122:K127,0)</f>
        <v>1</v>
      </c>
      <c r="M127" s="13"/>
      <c r="N127" s="5"/>
      <c r="O127" s="5"/>
      <c r="P127" s="5"/>
    </row>
    <row r="128" spans="2:4" ht="12.75">
      <c r="B128" s="49" t="s">
        <v>19</v>
      </c>
      <c r="D128" s="49"/>
    </row>
    <row r="129" spans="1:16" s="4" customFormat="1" ht="12.75">
      <c r="A129" s="17"/>
      <c r="B129" s="6" t="str">
        <f>"Zeskamp "&amp;'h-kruis'!A129</f>
        <v>Zeskamp 17</v>
      </c>
      <c r="C129" s="11"/>
      <c r="D129" s="10"/>
      <c r="E129" s="7">
        <v>1</v>
      </c>
      <c r="F129" s="7">
        <v>2</v>
      </c>
      <c r="G129" s="7">
        <v>3</v>
      </c>
      <c r="H129" s="7">
        <v>4</v>
      </c>
      <c r="I129" s="7">
        <v>5</v>
      </c>
      <c r="J129" s="7">
        <v>6</v>
      </c>
      <c r="K129" s="7" t="s">
        <v>12</v>
      </c>
      <c r="L129" s="7" t="s">
        <v>47</v>
      </c>
      <c r="M129" s="15"/>
      <c r="N129" s="14" t="str">
        <f>"bord "&amp;'h-kruis'!B129</f>
        <v>bord 1</v>
      </c>
      <c r="O129" s="14" t="str">
        <f>"bord "&amp;'h-kruis'!C129</f>
        <v>bord 2</v>
      </c>
      <c r="P129" s="14" t="str">
        <f>"bord "&amp;'h-kruis'!D129</f>
        <v>bord 3</v>
      </c>
    </row>
    <row r="130" spans="1:16" s="49" customFormat="1" ht="12.75">
      <c r="A130" s="18">
        <v>1</v>
      </c>
      <c r="B130" s="8" t="str">
        <f ca="1">OFFSET('h-lot'!A$1,('h-kruis'!A130-1)*6,0)</f>
        <v/>
      </c>
      <c r="C130" s="12" t="str">
        <f ca="1">OFFSET('h-lot'!B$1,('h-kruis'!A130-1)*6,0)</f>
        <v/>
      </c>
      <c r="D130" s="12" t="str">
        <f ca="1">OFFSET('h-lot'!C$1,('h-kruis'!A130-1)*6,0)</f>
        <v/>
      </c>
      <c r="E130" s="16"/>
      <c r="F130" s="23" t="str">
        <f ca="1">IF('h-kruis'!F130="","",IF('h-kruis'!F130=0.5,"½",'h-kruis'!F130))</f>
        <v/>
      </c>
      <c r="G130" s="23" t="str">
        <f ca="1">IF('h-kruis'!G130="","",IF('h-kruis'!G130=0.5,"½",'h-kruis'!G130))</f>
        <v/>
      </c>
      <c r="H130" s="23" t="str">
        <f ca="1">IF('h-kruis'!H130="","",IF('h-kruis'!H130=0.5,"½",'h-kruis'!H130))</f>
        <v/>
      </c>
      <c r="I130" s="23" t="str">
        <f ca="1">IF('h-kruis'!I130="","",IF('h-kruis'!I130=0.5,"½",'h-kruis'!I130))</f>
        <v/>
      </c>
      <c r="J130" s="23" t="str">
        <f ca="1">IF('h-kruis'!J130="","",IF('h-kruis'!J130=0.5,"½",'h-kruis'!J130))</f>
        <v/>
      </c>
      <c r="K130" s="9">
        <f ca="1">IF(LEN('h-kruis'!K130)&gt;1,IF(LEFT('h-kruis'!K130,1)="0","½",LEFT('h-kruis'!K130,1)&amp;"½"),'h-kruis'!K130)</f>
        <v>0</v>
      </c>
      <c r="L130" s="9">
        <f ca="1">_xlfn.RANK.EQ('h-kruis'!K130,'h-kruis'!K130:K135,0)</f>
        <v>1</v>
      </c>
      <c r="M130" s="13" t="s">
        <v>14</v>
      </c>
      <c r="N130" s="59" t="s">
        <v>109</v>
      </c>
      <c r="O130" s="59" t="s">
        <v>18</v>
      </c>
      <c r="P130" s="59" t="s">
        <v>110</v>
      </c>
    </row>
    <row r="131" spans="1:16" s="49" customFormat="1" ht="12.75">
      <c r="A131" s="18">
        <v>2</v>
      </c>
      <c r="B131" s="8" t="str">
        <f ca="1">OFFSET('h-lot'!A$2,('h-kruis'!A131-1)*6,0)</f>
        <v/>
      </c>
      <c r="C131" s="12" t="str">
        <f ca="1">OFFSET('h-lot'!B$2,('h-kruis'!A131-1)*6,0)</f>
        <v/>
      </c>
      <c r="D131" s="12" t="str">
        <f ca="1">OFFSET('h-lot'!C$2,('h-kruis'!A131-1)*6,0)</f>
        <v/>
      </c>
      <c r="E131" s="23" t="str">
        <f ca="1">IF('h-kruis'!E131="","",IF('h-kruis'!E131=0.5,"½",'h-kruis'!E131))</f>
        <v/>
      </c>
      <c r="F131" s="16"/>
      <c r="G131" s="23" t="str">
        <f ca="1">IF('h-kruis'!G131="","",IF('h-kruis'!G131=0.5,"½",'h-kruis'!G131))</f>
        <v/>
      </c>
      <c r="H131" s="23" t="str">
        <f ca="1">IF('h-kruis'!H131="","",IF('h-kruis'!H131=0.5,"½",'h-kruis'!H131))</f>
        <v/>
      </c>
      <c r="I131" s="23" t="str">
        <f ca="1">IF('h-kruis'!I131="","",IF('h-kruis'!I131=0.5,"½",'h-kruis'!I131))</f>
        <v/>
      </c>
      <c r="J131" s="23" t="str">
        <f ca="1">IF('h-kruis'!J131="","",IF('h-kruis'!J131=0.5,"½",'h-kruis'!J131))</f>
        <v/>
      </c>
      <c r="K131" s="9">
        <f ca="1">IF(LEN('h-kruis'!K131)&gt;1,IF(LEFT('h-kruis'!K131,1)="0","½",LEFT('h-kruis'!K131,1)&amp;"½"),'h-kruis'!K131)</f>
        <v>0</v>
      </c>
      <c r="L131" s="9">
        <f ca="1">_xlfn.RANK.EQ('h-kruis'!K131,'h-kruis'!K130:K135,0)</f>
        <v>1</v>
      </c>
      <c r="M131" s="13" t="s">
        <v>15</v>
      </c>
      <c r="N131" s="59" t="s">
        <v>113</v>
      </c>
      <c r="O131" s="59" t="s">
        <v>114</v>
      </c>
      <c r="P131" s="60" t="s">
        <v>13</v>
      </c>
    </row>
    <row r="132" spans="1:16" s="49" customFormat="1" ht="12.75">
      <c r="A132" s="18">
        <v>3</v>
      </c>
      <c r="B132" s="8" t="str">
        <f ca="1">OFFSET('h-lot'!A$3,('h-kruis'!A132-1)*6,0)</f>
        <v/>
      </c>
      <c r="C132" s="12" t="str">
        <f ca="1">OFFSET('h-lot'!B$3,('h-kruis'!A132-1)*6,0)</f>
        <v/>
      </c>
      <c r="D132" s="12" t="str">
        <f ca="1">OFFSET('h-lot'!C$3,('h-kruis'!A132-1)*6,0)</f>
        <v/>
      </c>
      <c r="E132" s="23" t="str">
        <f ca="1">IF('h-kruis'!E132="","",IF('h-kruis'!E132=0.5,"½",'h-kruis'!E132))</f>
        <v/>
      </c>
      <c r="F132" s="23" t="str">
        <f ca="1">IF('h-kruis'!F132="","",IF('h-kruis'!F132=0.5,"½",'h-kruis'!F132))</f>
        <v/>
      </c>
      <c r="G132" s="16"/>
      <c r="H132" s="23" t="str">
        <f ca="1">IF('h-kruis'!H132="","",IF('h-kruis'!H132=0.5,"½",'h-kruis'!H132))</f>
        <v/>
      </c>
      <c r="I132" s="23" t="str">
        <f ca="1">IF('h-kruis'!I132="","",IF('h-kruis'!I132=0.5,"½",'h-kruis'!I132))</f>
        <v/>
      </c>
      <c r="J132" s="23" t="str">
        <f ca="1">IF('h-kruis'!J132="","",IF('h-kruis'!J132=0.5,"½",'h-kruis'!J132))</f>
        <v/>
      </c>
      <c r="K132" s="9">
        <f ca="1">IF(LEN('h-kruis'!K132)&gt;1,IF(LEFT('h-kruis'!K132,1)="0","½",LEFT('h-kruis'!K132,1)&amp;"½"),'h-kruis'!K132)</f>
        <v>0</v>
      </c>
      <c r="L132" s="9">
        <f ca="1">_xlfn.RANK.EQ('h-kruis'!K132,'h-kruis'!K130:K135,0)</f>
        <v>1</v>
      </c>
      <c r="M132" s="13" t="s">
        <v>16</v>
      </c>
      <c r="N132" s="59" t="s">
        <v>115</v>
      </c>
      <c r="O132" s="59" t="s">
        <v>116</v>
      </c>
      <c r="P132" s="59" t="s">
        <v>117</v>
      </c>
    </row>
    <row r="133" spans="1:16" s="49" customFormat="1" ht="12.75">
      <c r="A133" s="18">
        <v>4</v>
      </c>
      <c r="B133" s="8" t="str">
        <f ca="1">OFFSET('h-lot'!A$4,('h-kruis'!A133-1)*6,0)</f>
        <v/>
      </c>
      <c r="C133" s="12" t="str">
        <f ca="1">OFFSET('h-lot'!B$4,('h-kruis'!A133-1)*6,0)</f>
        <v/>
      </c>
      <c r="D133" s="12" t="str">
        <f ca="1">OFFSET('h-lot'!C$4,('h-kruis'!A133-1)*6,0)</f>
        <v/>
      </c>
      <c r="E133" s="23" t="str">
        <f ca="1">IF('h-kruis'!E133="","",IF('h-kruis'!E133=0.5,"½",'h-kruis'!E133))</f>
        <v/>
      </c>
      <c r="F133" s="23" t="str">
        <f ca="1">IF('h-kruis'!F133="","",IF('h-kruis'!F133=0.5,"½",'h-kruis'!F133))</f>
        <v/>
      </c>
      <c r="G133" s="23" t="str">
        <f ca="1">IF('h-kruis'!G133="","",IF('h-kruis'!G133=0.5,"½",'h-kruis'!G133))</f>
        <v/>
      </c>
      <c r="H133" s="16"/>
      <c r="I133" s="23" t="str">
        <f ca="1">IF('h-kruis'!I133="","",IF('h-kruis'!I133=0.5,"½",'h-kruis'!I133))</f>
        <v/>
      </c>
      <c r="J133" s="23" t="str">
        <f ca="1">IF('h-kruis'!J133="","",IF('h-kruis'!J133=0.5,"½",'h-kruis'!J133))</f>
        <v/>
      </c>
      <c r="K133" s="9">
        <f ca="1">IF(LEN('h-kruis'!K133)&gt;1,IF(LEFT('h-kruis'!K133,1)="0","½",LEFT('h-kruis'!K133,1)&amp;"½"),'h-kruis'!K133)</f>
        <v>0</v>
      </c>
      <c r="L133" s="9">
        <f ca="1">_xlfn.RANK.EQ('h-kruis'!K133,'h-kruis'!K130:K135,0)</f>
        <v>1</v>
      </c>
      <c r="M133" s="61" t="s">
        <v>111</v>
      </c>
      <c r="N133" s="59" t="s">
        <v>118</v>
      </c>
      <c r="O133" s="59" t="s">
        <v>101</v>
      </c>
      <c r="P133" s="59" t="s">
        <v>119</v>
      </c>
    </row>
    <row r="134" spans="1:16" ht="12.75">
      <c r="A134" s="18">
        <v>5</v>
      </c>
      <c r="B134" s="8" t="str">
        <f ca="1">OFFSET('h-lot'!A$5,('h-kruis'!A134-1)*6,0)</f>
        <v/>
      </c>
      <c r="C134" s="12" t="str">
        <f ca="1">OFFSET('h-lot'!B$5,('h-kruis'!A134-1)*6,0)</f>
        <v/>
      </c>
      <c r="D134" s="12" t="str">
        <f ca="1">OFFSET('h-lot'!C$5,('h-kruis'!A134-1)*6,0)</f>
        <v/>
      </c>
      <c r="E134" s="23" t="str">
        <f ca="1">IF('h-kruis'!E134="","",IF('h-kruis'!E134=0.5,"½",'h-kruis'!E134))</f>
        <v/>
      </c>
      <c r="F134" s="23" t="str">
        <f ca="1">IF('h-kruis'!F134="","",IF('h-kruis'!F134=0.5,"½",'h-kruis'!F134))</f>
        <v/>
      </c>
      <c r="G134" s="23" t="str">
        <f ca="1">IF('h-kruis'!G134="","",IF('h-kruis'!G134=0.5,"½",'h-kruis'!G134))</f>
        <v/>
      </c>
      <c r="H134" s="23" t="str">
        <f ca="1">IF('h-kruis'!H134="","",IF('h-kruis'!H134=0.5,"½",'h-kruis'!H134))</f>
        <v/>
      </c>
      <c r="I134" s="16"/>
      <c r="J134" s="23" t="str">
        <f ca="1">IF('h-kruis'!J134="","",IF('h-kruis'!J134=0.5,"½",'h-kruis'!J134))</f>
        <v/>
      </c>
      <c r="K134" s="9">
        <f ca="1">IF(LEN('h-kruis'!K134)&gt;1,IF(LEFT('h-kruis'!K134,1)="0","½",LEFT('h-kruis'!K134,1)&amp;"½"),'h-kruis'!K134)</f>
        <v>0</v>
      </c>
      <c r="L134" s="9">
        <f ca="1">_xlfn.RANK.EQ('h-kruis'!K134,'h-kruis'!K130:K135,0)</f>
        <v>1</v>
      </c>
      <c r="M134" s="61" t="s">
        <v>112</v>
      </c>
      <c r="N134" s="59" t="s">
        <v>102</v>
      </c>
      <c r="O134" s="59" t="s">
        <v>120</v>
      </c>
      <c r="P134" s="59" t="s">
        <v>121</v>
      </c>
    </row>
    <row r="135" spans="1:16" s="4" customFormat="1" ht="12.75">
      <c r="A135" s="18">
        <v>6</v>
      </c>
      <c r="B135" s="8" t="str">
        <f ca="1">OFFSET('h-lot'!A$6,('h-kruis'!A135-1)*6,0)</f>
        <v/>
      </c>
      <c r="C135" s="12" t="str">
        <f ca="1">OFFSET('h-lot'!B$6,('h-kruis'!A135-1)*6,0)</f>
        <v/>
      </c>
      <c r="D135" s="12" t="str">
        <f ca="1">OFFSET('h-lot'!C$6,('h-kruis'!A135-1)*6,0)</f>
        <v/>
      </c>
      <c r="E135" s="23" t="str">
        <f ca="1">IF('h-kruis'!E135="","",IF('h-kruis'!E135=0.5,"½",'h-kruis'!E135))</f>
        <v/>
      </c>
      <c r="F135" s="23" t="str">
        <f ca="1">IF('h-kruis'!F135="","",IF('h-kruis'!F135=0.5,"½",'h-kruis'!F135))</f>
        <v/>
      </c>
      <c r="G135" s="23" t="str">
        <f ca="1">IF('h-kruis'!G135="","",IF('h-kruis'!G135=0.5,"½",'h-kruis'!G135))</f>
        <v/>
      </c>
      <c r="H135" s="23" t="str">
        <f ca="1">IF('h-kruis'!H135="","",IF('h-kruis'!H135=0.5,"½",'h-kruis'!H135))</f>
        <v/>
      </c>
      <c r="I135" s="23" t="str">
        <f ca="1">IF('h-kruis'!I135="","",IF('h-kruis'!I135=0.5,"½",'h-kruis'!I135))</f>
        <v/>
      </c>
      <c r="J135" s="16"/>
      <c r="K135" s="9">
        <f ca="1">IF(LEN('h-kruis'!K135)&gt;1,IF(LEFT('h-kruis'!K135,1)="0","½",LEFT('h-kruis'!K135,1)&amp;"½"),'h-kruis'!K135)</f>
        <v>0</v>
      </c>
      <c r="L135" s="9">
        <f ca="1">_xlfn.RANK.EQ('h-kruis'!K135,'h-kruis'!K130:K135,0)</f>
        <v>1</v>
      </c>
      <c r="M135" s="13"/>
      <c r="N135" s="5"/>
      <c r="O135" s="5"/>
      <c r="P135" s="5"/>
    </row>
    <row r="136" spans="1:16" s="49" customFormat="1" ht="12.75">
      <c r="A136" s="1"/>
      <c r="B136" s="49" t="s">
        <v>19</v>
      </c>
      <c r="C136" s="13"/>
      <c r="E136" s="5"/>
      <c r="F136" s="5"/>
      <c r="G136" s="5"/>
      <c r="H136" s="5"/>
      <c r="I136" s="5"/>
      <c r="J136" s="5"/>
      <c r="K136" s="5"/>
      <c r="L136" s="5"/>
      <c r="M136" s="13"/>
      <c r="N136" s="5"/>
      <c r="O136" s="5"/>
      <c r="P136" s="5"/>
    </row>
    <row r="137" spans="1:16" s="49" customFormat="1" ht="12.75">
      <c r="A137" s="17"/>
      <c r="B137" s="6" t="str">
        <f>"Zeskamp "&amp;'h-kruis'!A137</f>
        <v>Zeskamp 18</v>
      </c>
      <c r="C137" s="11"/>
      <c r="D137" s="10"/>
      <c r="E137" s="7">
        <v>1</v>
      </c>
      <c r="F137" s="7">
        <v>2</v>
      </c>
      <c r="G137" s="7">
        <v>3</v>
      </c>
      <c r="H137" s="7">
        <v>4</v>
      </c>
      <c r="I137" s="7">
        <v>5</v>
      </c>
      <c r="J137" s="7">
        <v>6</v>
      </c>
      <c r="K137" s="7" t="s">
        <v>12</v>
      </c>
      <c r="L137" s="7" t="s">
        <v>47</v>
      </c>
      <c r="M137" s="15"/>
      <c r="N137" s="14" t="str">
        <f>"bord "&amp;'h-kruis'!B137</f>
        <v>bord 1</v>
      </c>
      <c r="O137" s="14" t="str">
        <f>"bord "&amp;'h-kruis'!C137</f>
        <v>bord 2</v>
      </c>
      <c r="P137" s="14" t="str">
        <f>"bord "&amp;'h-kruis'!D137</f>
        <v>bord 3</v>
      </c>
    </row>
    <row r="138" spans="1:16" s="49" customFormat="1" ht="12.75">
      <c r="A138" s="18">
        <v>1</v>
      </c>
      <c r="B138" s="8" t="str">
        <f ca="1">OFFSET('h-lot'!A$1,('h-kruis'!A138-1)*6,0)</f>
        <v/>
      </c>
      <c r="C138" s="12" t="str">
        <f ca="1">OFFSET('h-lot'!B$1,('h-kruis'!A138-1)*6,0)</f>
        <v/>
      </c>
      <c r="D138" s="12" t="str">
        <f ca="1">OFFSET('h-lot'!C$1,('h-kruis'!A138-1)*6,0)</f>
        <v/>
      </c>
      <c r="E138" s="16"/>
      <c r="F138" s="23" t="str">
        <f ca="1">IF('h-kruis'!F138="","",IF('h-kruis'!F138=0.5,"½",'h-kruis'!F138))</f>
        <v/>
      </c>
      <c r="G138" s="23" t="str">
        <f ca="1">IF('h-kruis'!G138="","",IF('h-kruis'!G138=0.5,"½",'h-kruis'!G138))</f>
        <v/>
      </c>
      <c r="H138" s="23" t="str">
        <f ca="1">IF('h-kruis'!H138="","",IF('h-kruis'!H138=0.5,"½",'h-kruis'!H138))</f>
        <v/>
      </c>
      <c r="I138" s="23" t="str">
        <f ca="1">IF('h-kruis'!I138="","",IF('h-kruis'!I138=0.5,"½",'h-kruis'!I138))</f>
        <v/>
      </c>
      <c r="J138" s="23" t="str">
        <f ca="1">IF('h-kruis'!J138="","",IF('h-kruis'!J138=0.5,"½",'h-kruis'!J138))</f>
        <v/>
      </c>
      <c r="K138" s="9">
        <f ca="1">IF(LEN('h-kruis'!K138)&gt;1,IF(LEFT('h-kruis'!K138,1)="0","½",LEFT('h-kruis'!K138,1)&amp;"½"),'h-kruis'!K138)</f>
        <v>0</v>
      </c>
      <c r="L138" s="9">
        <f ca="1">_xlfn.RANK.EQ('h-kruis'!K138,'h-kruis'!K138:K143,0)</f>
        <v>1</v>
      </c>
      <c r="M138" s="13" t="s">
        <v>14</v>
      </c>
      <c r="N138" s="59" t="s">
        <v>109</v>
      </c>
      <c r="O138" s="59" t="s">
        <v>18</v>
      </c>
      <c r="P138" s="59" t="s">
        <v>110</v>
      </c>
    </row>
    <row r="139" spans="1:16" s="49" customFormat="1" ht="12.75">
      <c r="A139" s="18">
        <v>2</v>
      </c>
      <c r="B139" s="8" t="str">
        <f ca="1">OFFSET('h-lot'!A$2,('h-kruis'!A139-1)*6,0)</f>
        <v/>
      </c>
      <c r="C139" s="12" t="str">
        <f ca="1">OFFSET('h-lot'!B$2,('h-kruis'!A139-1)*6,0)</f>
        <v/>
      </c>
      <c r="D139" s="12" t="str">
        <f ca="1">OFFSET('h-lot'!C$2,('h-kruis'!A139-1)*6,0)</f>
        <v/>
      </c>
      <c r="E139" s="23" t="str">
        <f ca="1">IF('h-kruis'!E139="","",IF('h-kruis'!E139=0.5,"½",'h-kruis'!E139))</f>
        <v/>
      </c>
      <c r="F139" s="16"/>
      <c r="G139" s="23" t="str">
        <f ca="1">IF('h-kruis'!G139="","",IF('h-kruis'!G139=0.5,"½",'h-kruis'!G139))</f>
        <v/>
      </c>
      <c r="H139" s="23" t="str">
        <f ca="1">IF('h-kruis'!H139="","",IF('h-kruis'!H139=0.5,"½",'h-kruis'!H139))</f>
        <v/>
      </c>
      <c r="I139" s="23" t="str">
        <f ca="1">IF('h-kruis'!I139="","",IF('h-kruis'!I139=0.5,"½",'h-kruis'!I139))</f>
        <v/>
      </c>
      <c r="J139" s="23" t="str">
        <f ca="1">IF('h-kruis'!J139="","",IF('h-kruis'!J139=0.5,"½",'h-kruis'!J139))</f>
        <v/>
      </c>
      <c r="K139" s="9">
        <f ca="1">IF(LEN('h-kruis'!K139)&gt;1,IF(LEFT('h-kruis'!K139,1)="0","½",LEFT('h-kruis'!K139,1)&amp;"½"),'h-kruis'!K139)</f>
        <v>0</v>
      </c>
      <c r="L139" s="9">
        <f ca="1">_xlfn.RANK.EQ('h-kruis'!K139,'h-kruis'!K138:K143,0)</f>
        <v>1</v>
      </c>
      <c r="M139" s="13" t="s">
        <v>15</v>
      </c>
      <c r="N139" s="59" t="s">
        <v>113</v>
      </c>
      <c r="O139" s="59" t="s">
        <v>114</v>
      </c>
      <c r="P139" s="60" t="s">
        <v>13</v>
      </c>
    </row>
    <row r="140" spans="1:16" ht="12.75">
      <c r="A140" s="18">
        <v>3</v>
      </c>
      <c r="B140" s="8" t="str">
        <f ca="1">OFFSET('h-lot'!A$3,('h-kruis'!A140-1)*6,0)</f>
        <v/>
      </c>
      <c r="C140" s="12" t="str">
        <f ca="1">OFFSET('h-lot'!B$3,('h-kruis'!A140-1)*6,0)</f>
        <v/>
      </c>
      <c r="D140" s="12" t="str">
        <f ca="1">OFFSET('h-lot'!C$3,('h-kruis'!A140-1)*6,0)</f>
        <v/>
      </c>
      <c r="E140" s="23" t="str">
        <f ca="1">IF('h-kruis'!E140="","",IF('h-kruis'!E140=0.5,"½",'h-kruis'!E140))</f>
        <v/>
      </c>
      <c r="F140" s="23" t="str">
        <f ca="1">IF('h-kruis'!F140="","",IF('h-kruis'!F140=0.5,"½",'h-kruis'!F140))</f>
        <v/>
      </c>
      <c r="G140" s="16"/>
      <c r="H140" s="23" t="str">
        <f ca="1">IF('h-kruis'!H140="","",IF('h-kruis'!H140=0.5,"½",'h-kruis'!H140))</f>
        <v/>
      </c>
      <c r="I140" s="23" t="str">
        <f ca="1">IF('h-kruis'!I140="","",IF('h-kruis'!I140=0.5,"½",'h-kruis'!I140))</f>
        <v/>
      </c>
      <c r="J140" s="23" t="str">
        <f ca="1">IF('h-kruis'!J140="","",IF('h-kruis'!J140=0.5,"½",'h-kruis'!J140))</f>
        <v/>
      </c>
      <c r="K140" s="9">
        <f ca="1">IF(LEN('h-kruis'!K140)&gt;1,IF(LEFT('h-kruis'!K140,1)="0","½",LEFT('h-kruis'!K140,1)&amp;"½"),'h-kruis'!K140)</f>
        <v>0</v>
      </c>
      <c r="L140" s="9">
        <f ca="1">_xlfn.RANK.EQ('h-kruis'!K140,'h-kruis'!K138:K143,0)</f>
        <v>1</v>
      </c>
      <c r="M140" s="13" t="s">
        <v>16</v>
      </c>
      <c r="N140" s="59" t="s">
        <v>115</v>
      </c>
      <c r="O140" s="59" t="s">
        <v>116</v>
      </c>
      <c r="P140" s="59" t="s">
        <v>117</v>
      </c>
    </row>
    <row r="141" spans="1:16" s="4" customFormat="1" ht="12.75">
      <c r="A141" s="18">
        <v>4</v>
      </c>
      <c r="B141" s="8" t="str">
        <f ca="1">OFFSET('h-lot'!A$4,('h-kruis'!A141-1)*6,0)</f>
        <v/>
      </c>
      <c r="C141" s="12" t="str">
        <f ca="1">OFFSET('h-lot'!B$4,('h-kruis'!A141-1)*6,0)</f>
        <v/>
      </c>
      <c r="D141" s="12" t="str">
        <f ca="1">OFFSET('h-lot'!C$4,('h-kruis'!A141-1)*6,0)</f>
        <v/>
      </c>
      <c r="E141" s="23" t="str">
        <f ca="1">IF('h-kruis'!E141="","",IF('h-kruis'!E141=0.5,"½",'h-kruis'!E141))</f>
        <v/>
      </c>
      <c r="F141" s="23" t="str">
        <f ca="1">IF('h-kruis'!F141="","",IF('h-kruis'!F141=0.5,"½",'h-kruis'!F141))</f>
        <v/>
      </c>
      <c r="G141" s="23" t="str">
        <f ca="1">IF('h-kruis'!G141="","",IF('h-kruis'!G141=0.5,"½",'h-kruis'!G141))</f>
        <v/>
      </c>
      <c r="H141" s="16"/>
      <c r="I141" s="23" t="str">
        <f ca="1">IF('h-kruis'!I141="","",IF('h-kruis'!I141=0.5,"½",'h-kruis'!I141))</f>
        <v/>
      </c>
      <c r="J141" s="23" t="str">
        <f ca="1">IF('h-kruis'!J141="","",IF('h-kruis'!J141=0.5,"½",'h-kruis'!J141))</f>
        <v/>
      </c>
      <c r="K141" s="9">
        <f ca="1">IF(LEN('h-kruis'!K141)&gt;1,IF(LEFT('h-kruis'!K141,1)="0","½",LEFT('h-kruis'!K141,1)&amp;"½"),'h-kruis'!K141)</f>
        <v>0</v>
      </c>
      <c r="L141" s="9">
        <f ca="1">_xlfn.RANK.EQ('h-kruis'!K141,'h-kruis'!K138:K143,0)</f>
        <v>1</v>
      </c>
      <c r="M141" s="61" t="s">
        <v>111</v>
      </c>
      <c r="N141" s="59" t="s">
        <v>118</v>
      </c>
      <c r="O141" s="59" t="s">
        <v>101</v>
      </c>
      <c r="P141" s="59" t="s">
        <v>119</v>
      </c>
    </row>
    <row r="142" spans="1:16" s="49" customFormat="1" ht="12.75">
      <c r="A142" s="18">
        <v>5</v>
      </c>
      <c r="B142" s="8" t="str">
        <f ca="1">OFFSET('h-lot'!A$5,('h-kruis'!A142-1)*6,0)</f>
        <v/>
      </c>
      <c r="C142" s="12" t="str">
        <f ca="1">OFFSET('h-lot'!B$5,('h-kruis'!A142-1)*6,0)</f>
        <v/>
      </c>
      <c r="D142" s="12" t="str">
        <f ca="1">OFFSET('h-lot'!C$5,('h-kruis'!A142-1)*6,0)</f>
        <v/>
      </c>
      <c r="E142" s="23" t="str">
        <f ca="1">IF('h-kruis'!E142="","",IF('h-kruis'!E142=0.5,"½",'h-kruis'!E142))</f>
        <v/>
      </c>
      <c r="F142" s="23" t="str">
        <f ca="1">IF('h-kruis'!F142="","",IF('h-kruis'!F142=0.5,"½",'h-kruis'!F142))</f>
        <v/>
      </c>
      <c r="G142" s="23" t="str">
        <f ca="1">IF('h-kruis'!G142="","",IF('h-kruis'!G142=0.5,"½",'h-kruis'!G142))</f>
        <v/>
      </c>
      <c r="H142" s="23" t="str">
        <f ca="1">IF('h-kruis'!H142="","",IF('h-kruis'!H142=0.5,"½",'h-kruis'!H142))</f>
        <v/>
      </c>
      <c r="I142" s="16"/>
      <c r="J142" s="23" t="str">
        <f ca="1">IF('h-kruis'!J142="","",IF('h-kruis'!J142=0.5,"½",'h-kruis'!J142))</f>
        <v/>
      </c>
      <c r="K142" s="9">
        <f ca="1">IF(LEN('h-kruis'!K142)&gt;1,IF(LEFT('h-kruis'!K142,1)="0","½",LEFT('h-kruis'!K142,1)&amp;"½"),'h-kruis'!K142)</f>
        <v>0</v>
      </c>
      <c r="L142" s="9">
        <f ca="1">_xlfn.RANK.EQ('h-kruis'!K142,'h-kruis'!K138:K143,0)</f>
        <v>1</v>
      </c>
      <c r="M142" s="61" t="s">
        <v>112</v>
      </c>
      <c r="N142" s="59" t="s">
        <v>102</v>
      </c>
      <c r="O142" s="59" t="s">
        <v>120</v>
      </c>
      <c r="P142" s="59" t="s">
        <v>121</v>
      </c>
    </row>
    <row r="143" spans="1:16" s="49" customFormat="1" ht="12.75">
      <c r="A143" s="18">
        <v>6</v>
      </c>
      <c r="B143" s="8" t="str">
        <f ca="1">OFFSET('h-lot'!A$6,('h-kruis'!A143-1)*6,0)</f>
        <v/>
      </c>
      <c r="C143" s="12" t="str">
        <f ca="1">OFFSET('h-lot'!B$6,('h-kruis'!A143-1)*6,0)</f>
        <v/>
      </c>
      <c r="D143" s="12" t="str">
        <f ca="1">OFFSET('h-lot'!C$6,('h-kruis'!A143-1)*6,0)</f>
        <v/>
      </c>
      <c r="E143" s="23" t="str">
        <f ca="1">IF('h-kruis'!E143="","",IF('h-kruis'!E143=0.5,"½",'h-kruis'!E143))</f>
        <v/>
      </c>
      <c r="F143" s="23" t="str">
        <f ca="1">IF('h-kruis'!F143="","",IF('h-kruis'!F143=0.5,"½",'h-kruis'!F143))</f>
        <v/>
      </c>
      <c r="G143" s="23" t="str">
        <f ca="1">IF('h-kruis'!G143="","",IF('h-kruis'!G143=0.5,"½",'h-kruis'!G143))</f>
        <v/>
      </c>
      <c r="H143" s="23" t="str">
        <f ca="1">IF('h-kruis'!H143="","",IF('h-kruis'!H143=0.5,"½",'h-kruis'!H143))</f>
        <v/>
      </c>
      <c r="I143" s="23" t="str">
        <f ca="1">IF('h-kruis'!I143="","",IF('h-kruis'!I143=0.5,"½",'h-kruis'!I143))</f>
        <v/>
      </c>
      <c r="J143" s="16"/>
      <c r="K143" s="9">
        <f ca="1">IF(LEN('h-kruis'!K143)&gt;1,IF(LEFT('h-kruis'!K143,1)="0","½",LEFT('h-kruis'!K143,1)&amp;"½"),'h-kruis'!K143)</f>
        <v>0</v>
      </c>
      <c r="L143" s="9">
        <f ca="1">_xlfn.RANK.EQ('h-kruis'!K143,'h-kruis'!K138:K143,0)</f>
        <v>1</v>
      </c>
      <c r="M143" s="13"/>
      <c r="N143" s="5"/>
      <c r="O143" s="5"/>
      <c r="P143" s="5"/>
    </row>
    <row r="144" spans="1:16" s="49" customFormat="1" ht="12.75">
      <c r="A144" s="1"/>
      <c r="B144" s="49" t="s">
        <v>19</v>
      </c>
      <c r="C144" s="13"/>
      <c r="E144" s="5"/>
      <c r="F144" s="5"/>
      <c r="G144" s="5"/>
      <c r="H144" s="5"/>
      <c r="I144" s="5"/>
      <c r="J144" s="5"/>
      <c r="K144" s="5"/>
      <c r="L144" s="5"/>
      <c r="M144" s="13"/>
      <c r="N144" s="5"/>
      <c r="O144" s="5"/>
      <c r="P144" s="5"/>
    </row>
    <row r="145" spans="1:16" s="49" customFormat="1" ht="12.75">
      <c r="A145" s="17"/>
      <c r="B145" s="6" t="str">
        <f>"Zeskamp "&amp;'h-kruis'!A145</f>
        <v>Zeskamp 19</v>
      </c>
      <c r="C145" s="11"/>
      <c r="D145" s="10"/>
      <c r="E145" s="7">
        <v>1</v>
      </c>
      <c r="F145" s="7">
        <v>2</v>
      </c>
      <c r="G145" s="7">
        <v>3</v>
      </c>
      <c r="H145" s="7">
        <v>4</v>
      </c>
      <c r="I145" s="7">
        <v>5</v>
      </c>
      <c r="J145" s="7">
        <v>6</v>
      </c>
      <c r="K145" s="7" t="s">
        <v>12</v>
      </c>
      <c r="L145" s="7" t="s">
        <v>47</v>
      </c>
      <c r="M145" s="15"/>
      <c r="N145" s="14" t="str">
        <f>"bord "&amp;'h-kruis'!B145</f>
        <v>bord 1</v>
      </c>
      <c r="O145" s="14" t="str">
        <f>"bord "&amp;'h-kruis'!C145</f>
        <v>bord 2</v>
      </c>
      <c r="P145" s="14" t="str">
        <f>"bord "&amp;'h-kruis'!D145</f>
        <v>bord 3</v>
      </c>
    </row>
    <row r="146" spans="1:16" ht="12.75">
      <c r="A146" s="18">
        <v>1</v>
      </c>
      <c r="B146" s="8" t="str">
        <f ca="1">OFFSET('h-lot'!A$1,('h-kruis'!A146-1)*6,0)</f>
        <v/>
      </c>
      <c r="C146" s="12" t="str">
        <f ca="1">OFFSET('h-lot'!B$1,('h-kruis'!A146-1)*6,0)</f>
        <v/>
      </c>
      <c r="D146" s="12" t="str">
        <f ca="1">OFFSET('h-lot'!C$1,('h-kruis'!A146-1)*6,0)</f>
        <v/>
      </c>
      <c r="E146" s="16"/>
      <c r="F146" s="23" t="str">
        <f ca="1">IF('h-kruis'!F146="","",IF('h-kruis'!F146=0.5,"½",'h-kruis'!F146))</f>
        <v/>
      </c>
      <c r="G146" s="23" t="str">
        <f ca="1">IF('h-kruis'!G146="","",IF('h-kruis'!G146=0.5,"½",'h-kruis'!G146))</f>
        <v/>
      </c>
      <c r="H146" s="23" t="str">
        <f ca="1">IF('h-kruis'!H146="","",IF('h-kruis'!H146=0.5,"½",'h-kruis'!H146))</f>
        <v/>
      </c>
      <c r="I146" s="23" t="str">
        <f ca="1">IF('h-kruis'!I146="","",IF('h-kruis'!I146=0.5,"½",'h-kruis'!I146))</f>
        <v/>
      </c>
      <c r="J146" s="23" t="str">
        <f ca="1">IF('h-kruis'!J146="","",IF('h-kruis'!J146=0.5,"½",'h-kruis'!J146))</f>
        <v/>
      </c>
      <c r="K146" s="9">
        <f ca="1">IF(LEN('h-kruis'!K146)&gt;1,IF(LEFT('h-kruis'!K146,1)="0","½",LEFT('h-kruis'!K146,1)&amp;"½"),'h-kruis'!K146)</f>
        <v>0</v>
      </c>
      <c r="L146" s="9">
        <f ca="1">_xlfn.RANK.EQ('h-kruis'!K146,'h-kruis'!K146:K151,0)</f>
        <v>1</v>
      </c>
      <c r="M146" s="13" t="s">
        <v>14</v>
      </c>
      <c r="N146" s="59" t="s">
        <v>109</v>
      </c>
      <c r="O146" s="59" t="s">
        <v>18</v>
      </c>
      <c r="P146" s="59" t="s">
        <v>110</v>
      </c>
    </row>
    <row r="147" spans="1:16" s="4" customFormat="1" ht="12.75">
      <c r="A147" s="18">
        <v>2</v>
      </c>
      <c r="B147" s="8" t="str">
        <f ca="1">OFFSET('h-lot'!A$2,('h-kruis'!A147-1)*6,0)</f>
        <v/>
      </c>
      <c r="C147" s="12" t="str">
        <f ca="1">OFFSET('h-lot'!B$2,('h-kruis'!A147-1)*6,0)</f>
        <v/>
      </c>
      <c r="D147" s="12" t="str">
        <f ca="1">OFFSET('h-lot'!C$2,('h-kruis'!A147-1)*6,0)</f>
        <v/>
      </c>
      <c r="E147" s="23" t="str">
        <f ca="1">IF('h-kruis'!E147="","",IF('h-kruis'!E147=0.5,"½",'h-kruis'!E147))</f>
        <v/>
      </c>
      <c r="F147" s="16"/>
      <c r="G147" s="23" t="str">
        <f ca="1">IF('h-kruis'!G147="","",IF('h-kruis'!G147=0.5,"½",'h-kruis'!G147))</f>
        <v/>
      </c>
      <c r="H147" s="23" t="str">
        <f ca="1">IF('h-kruis'!H147="","",IF('h-kruis'!H147=0.5,"½",'h-kruis'!H147))</f>
        <v/>
      </c>
      <c r="I147" s="23" t="str">
        <f ca="1">IF('h-kruis'!I147="","",IF('h-kruis'!I147=0.5,"½",'h-kruis'!I147))</f>
        <v/>
      </c>
      <c r="J147" s="23" t="str">
        <f ca="1">IF('h-kruis'!J147="","",IF('h-kruis'!J147=0.5,"½",'h-kruis'!J147))</f>
        <v/>
      </c>
      <c r="K147" s="9">
        <f ca="1">IF(LEN('h-kruis'!K147)&gt;1,IF(LEFT('h-kruis'!K147,1)="0","½",LEFT('h-kruis'!K147,1)&amp;"½"),'h-kruis'!K147)</f>
        <v>0</v>
      </c>
      <c r="L147" s="9">
        <f ca="1">_xlfn.RANK.EQ('h-kruis'!K147,'h-kruis'!K146:K151,0)</f>
        <v>1</v>
      </c>
      <c r="M147" s="13" t="s">
        <v>15</v>
      </c>
      <c r="N147" s="59" t="s">
        <v>113</v>
      </c>
      <c r="O147" s="59" t="s">
        <v>114</v>
      </c>
      <c r="P147" s="60" t="s">
        <v>13</v>
      </c>
    </row>
    <row r="148" spans="1:16" s="49" customFormat="1" ht="12.75">
      <c r="A148" s="18">
        <v>3</v>
      </c>
      <c r="B148" s="8" t="str">
        <f ca="1">OFFSET('h-lot'!A$3,('h-kruis'!A148-1)*6,0)</f>
        <v/>
      </c>
      <c r="C148" s="12" t="str">
        <f ca="1">OFFSET('h-lot'!B$3,('h-kruis'!A148-1)*6,0)</f>
        <v/>
      </c>
      <c r="D148" s="12" t="str">
        <f ca="1">OFFSET('h-lot'!C$3,('h-kruis'!A148-1)*6,0)</f>
        <v/>
      </c>
      <c r="E148" s="23" t="str">
        <f ca="1">IF('h-kruis'!E148="","",IF('h-kruis'!E148=0.5,"½",'h-kruis'!E148))</f>
        <v/>
      </c>
      <c r="F148" s="23" t="str">
        <f ca="1">IF('h-kruis'!F148="","",IF('h-kruis'!F148=0.5,"½",'h-kruis'!F148))</f>
        <v/>
      </c>
      <c r="G148" s="16"/>
      <c r="H148" s="23" t="str">
        <f ca="1">IF('h-kruis'!H148="","",IF('h-kruis'!H148=0.5,"½",'h-kruis'!H148))</f>
        <v/>
      </c>
      <c r="I148" s="23" t="str">
        <f ca="1">IF('h-kruis'!I148="","",IF('h-kruis'!I148=0.5,"½",'h-kruis'!I148))</f>
        <v/>
      </c>
      <c r="J148" s="23" t="str">
        <f ca="1">IF('h-kruis'!J148="","",IF('h-kruis'!J148=0.5,"½",'h-kruis'!J148))</f>
        <v/>
      </c>
      <c r="K148" s="9">
        <f ca="1">IF(LEN('h-kruis'!K148)&gt;1,IF(LEFT('h-kruis'!K148,1)="0","½",LEFT('h-kruis'!K148,1)&amp;"½"),'h-kruis'!K148)</f>
        <v>0</v>
      </c>
      <c r="L148" s="9">
        <f ca="1">_xlfn.RANK.EQ('h-kruis'!K148,'h-kruis'!K146:K151,0)</f>
        <v>1</v>
      </c>
      <c r="M148" s="13" t="s">
        <v>16</v>
      </c>
      <c r="N148" s="59" t="s">
        <v>115</v>
      </c>
      <c r="O148" s="59" t="s">
        <v>116</v>
      </c>
      <c r="P148" s="59" t="s">
        <v>117</v>
      </c>
    </row>
    <row r="149" spans="1:16" s="49" customFormat="1" ht="12.75">
      <c r="A149" s="18">
        <v>4</v>
      </c>
      <c r="B149" s="8" t="str">
        <f ca="1">OFFSET('h-lot'!A$4,('h-kruis'!A149-1)*6,0)</f>
        <v/>
      </c>
      <c r="C149" s="12" t="str">
        <f ca="1">OFFSET('h-lot'!B$4,('h-kruis'!A149-1)*6,0)</f>
        <v/>
      </c>
      <c r="D149" s="12" t="str">
        <f ca="1">OFFSET('h-lot'!C$4,('h-kruis'!A149-1)*6,0)</f>
        <v/>
      </c>
      <c r="E149" s="23" t="str">
        <f ca="1">IF('h-kruis'!E149="","",IF('h-kruis'!E149=0.5,"½",'h-kruis'!E149))</f>
        <v/>
      </c>
      <c r="F149" s="23" t="str">
        <f ca="1">IF('h-kruis'!F149="","",IF('h-kruis'!F149=0.5,"½",'h-kruis'!F149))</f>
        <v/>
      </c>
      <c r="G149" s="23" t="str">
        <f ca="1">IF('h-kruis'!G149="","",IF('h-kruis'!G149=0.5,"½",'h-kruis'!G149))</f>
        <v/>
      </c>
      <c r="H149" s="16"/>
      <c r="I149" s="23" t="str">
        <f ca="1">IF('h-kruis'!I149="","",IF('h-kruis'!I149=0.5,"½",'h-kruis'!I149))</f>
        <v/>
      </c>
      <c r="J149" s="23" t="str">
        <f ca="1">IF('h-kruis'!J149="","",IF('h-kruis'!J149=0.5,"½",'h-kruis'!J149))</f>
        <v/>
      </c>
      <c r="K149" s="9">
        <f ca="1">IF(LEN('h-kruis'!K149)&gt;1,IF(LEFT('h-kruis'!K149,1)="0","½",LEFT('h-kruis'!K149,1)&amp;"½"),'h-kruis'!K149)</f>
        <v>0</v>
      </c>
      <c r="L149" s="9">
        <f ca="1">_xlfn.RANK.EQ('h-kruis'!K149,'h-kruis'!K146:K151,0)</f>
        <v>1</v>
      </c>
      <c r="M149" s="61" t="s">
        <v>111</v>
      </c>
      <c r="N149" s="59" t="s">
        <v>118</v>
      </c>
      <c r="O149" s="59" t="s">
        <v>101</v>
      </c>
      <c r="P149" s="59" t="s">
        <v>119</v>
      </c>
    </row>
    <row r="150" spans="1:16" s="49" customFormat="1" ht="12.75">
      <c r="A150" s="18">
        <v>5</v>
      </c>
      <c r="B150" s="8" t="str">
        <f ca="1">OFFSET('h-lot'!A$5,('h-kruis'!A150-1)*6,0)</f>
        <v/>
      </c>
      <c r="C150" s="12" t="str">
        <f ca="1">OFFSET('h-lot'!B$5,('h-kruis'!A150-1)*6,0)</f>
        <v/>
      </c>
      <c r="D150" s="12" t="str">
        <f ca="1">OFFSET('h-lot'!C$5,('h-kruis'!A150-1)*6,0)</f>
        <v/>
      </c>
      <c r="E150" s="23" t="str">
        <f ca="1">IF('h-kruis'!E150="","",IF('h-kruis'!E150=0.5,"½",'h-kruis'!E150))</f>
        <v/>
      </c>
      <c r="F150" s="23" t="str">
        <f ca="1">IF('h-kruis'!F150="","",IF('h-kruis'!F150=0.5,"½",'h-kruis'!F150))</f>
        <v/>
      </c>
      <c r="G150" s="23" t="str">
        <f ca="1">IF('h-kruis'!G150="","",IF('h-kruis'!G150=0.5,"½",'h-kruis'!G150))</f>
        <v/>
      </c>
      <c r="H150" s="23" t="str">
        <f ca="1">IF('h-kruis'!H150="","",IF('h-kruis'!H150=0.5,"½",'h-kruis'!H150))</f>
        <v/>
      </c>
      <c r="I150" s="16"/>
      <c r="J150" s="23" t="str">
        <f ca="1">IF('h-kruis'!J150="","",IF('h-kruis'!J150=0.5,"½",'h-kruis'!J150))</f>
        <v/>
      </c>
      <c r="K150" s="9">
        <f ca="1">IF(LEN('h-kruis'!K150)&gt;1,IF(LEFT('h-kruis'!K150,1)="0","½",LEFT('h-kruis'!K150,1)&amp;"½"),'h-kruis'!K150)</f>
        <v>0</v>
      </c>
      <c r="L150" s="9">
        <f ca="1">_xlfn.RANK.EQ('h-kruis'!K150,'h-kruis'!K146:K151,0)</f>
        <v>1</v>
      </c>
      <c r="M150" s="61" t="s">
        <v>112</v>
      </c>
      <c r="N150" s="59" t="s">
        <v>102</v>
      </c>
      <c r="O150" s="59" t="s">
        <v>120</v>
      </c>
      <c r="P150" s="59" t="s">
        <v>121</v>
      </c>
    </row>
    <row r="151" spans="1:16" s="49" customFormat="1" ht="12.75">
      <c r="A151" s="18">
        <v>6</v>
      </c>
      <c r="B151" s="8" t="str">
        <f ca="1">OFFSET('h-lot'!A$6,('h-kruis'!A151-1)*6,0)</f>
        <v/>
      </c>
      <c r="C151" s="12" t="str">
        <f ca="1">OFFSET('h-lot'!B$6,('h-kruis'!A151-1)*6,0)</f>
        <v/>
      </c>
      <c r="D151" s="12" t="str">
        <f ca="1">OFFSET('h-lot'!C$6,('h-kruis'!A151-1)*6,0)</f>
        <v/>
      </c>
      <c r="E151" s="23" t="str">
        <f ca="1">IF('h-kruis'!E151="","",IF('h-kruis'!E151=0.5,"½",'h-kruis'!E151))</f>
        <v/>
      </c>
      <c r="F151" s="23" t="str">
        <f ca="1">IF('h-kruis'!F151="","",IF('h-kruis'!F151=0.5,"½",'h-kruis'!F151))</f>
        <v/>
      </c>
      <c r="G151" s="23" t="str">
        <f ca="1">IF('h-kruis'!G151="","",IF('h-kruis'!G151=0.5,"½",'h-kruis'!G151))</f>
        <v/>
      </c>
      <c r="H151" s="23" t="str">
        <f ca="1">IF('h-kruis'!H151="","",IF('h-kruis'!H151=0.5,"½",'h-kruis'!H151))</f>
        <v/>
      </c>
      <c r="I151" s="23" t="str">
        <f ca="1">IF('h-kruis'!I151="","",IF('h-kruis'!I151=0.5,"½",'h-kruis'!I151))</f>
        <v/>
      </c>
      <c r="J151" s="16"/>
      <c r="K151" s="9">
        <f ca="1">IF(LEN('h-kruis'!K151)&gt;1,IF(LEFT('h-kruis'!K151,1)="0","½",LEFT('h-kruis'!K151,1)&amp;"½"),'h-kruis'!K151)</f>
        <v>0</v>
      </c>
      <c r="L151" s="9">
        <f ca="1">_xlfn.RANK.EQ('h-kruis'!K151,'h-kruis'!K146:K151,0)</f>
        <v>1</v>
      </c>
      <c r="M151" s="13"/>
      <c r="N151" s="5"/>
      <c r="O151" s="5"/>
      <c r="P151" s="5"/>
    </row>
    <row r="152" spans="2:4" ht="12.75">
      <c r="B152" s="49" t="s">
        <v>19</v>
      </c>
      <c r="D152" s="49"/>
    </row>
    <row r="153" spans="1:16" s="4" customFormat="1" ht="12.75">
      <c r="A153" s="17"/>
      <c r="B153" s="6" t="str">
        <f>"Zeskamp "&amp;'h-kruis'!A153</f>
        <v>Zeskamp 20</v>
      </c>
      <c r="C153" s="11"/>
      <c r="D153" s="10"/>
      <c r="E153" s="7">
        <v>1</v>
      </c>
      <c r="F153" s="7">
        <v>2</v>
      </c>
      <c r="G153" s="7">
        <v>3</v>
      </c>
      <c r="H153" s="7">
        <v>4</v>
      </c>
      <c r="I153" s="7">
        <v>5</v>
      </c>
      <c r="J153" s="7">
        <v>6</v>
      </c>
      <c r="K153" s="7" t="s">
        <v>12</v>
      </c>
      <c r="L153" s="7" t="s">
        <v>47</v>
      </c>
      <c r="M153" s="15"/>
      <c r="N153" s="14" t="str">
        <f>"bord "&amp;'h-kruis'!B153</f>
        <v>bord 1</v>
      </c>
      <c r="O153" s="14" t="str">
        <f>"bord "&amp;'h-kruis'!C153</f>
        <v>bord 2</v>
      </c>
      <c r="P153" s="14" t="str">
        <f>"bord "&amp;'h-kruis'!D153</f>
        <v>bord 3</v>
      </c>
    </row>
    <row r="154" spans="1:16" s="49" customFormat="1" ht="12.75">
      <c r="A154" s="18">
        <v>1</v>
      </c>
      <c r="B154" s="8" t="str">
        <f ca="1">OFFSET('h-lot'!A$1,('h-kruis'!A154-1)*6,0)</f>
        <v/>
      </c>
      <c r="C154" s="12" t="str">
        <f ca="1">OFFSET('h-lot'!B$1,('h-kruis'!A154-1)*6,0)</f>
        <v/>
      </c>
      <c r="D154" s="12" t="str">
        <f ca="1">OFFSET('h-lot'!C$1,('h-kruis'!A154-1)*6,0)</f>
        <v/>
      </c>
      <c r="E154" s="16"/>
      <c r="F154" s="23" t="str">
        <f ca="1">IF('h-kruis'!F154="","",IF('h-kruis'!F154=0.5,"½",'h-kruis'!F154))</f>
        <v/>
      </c>
      <c r="G154" s="23" t="str">
        <f ca="1">IF('h-kruis'!G154="","",IF('h-kruis'!G154=0.5,"½",'h-kruis'!G154))</f>
        <v/>
      </c>
      <c r="H154" s="23" t="str">
        <f ca="1">IF('h-kruis'!H154="","",IF('h-kruis'!H154=0.5,"½",'h-kruis'!H154))</f>
        <v/>
      </c>
      <c r="I154" s="23" t="str">
        <f ca="1">IF('h-kruis'!I154="","",IF('h-kruis'!I154=0.5,"½",'h-kruis'!I154))</f>
        <v/>
      </c>
      <c r="J154" s="23" t="str">
        <f ca="1">IF('h-kruis'!J154="","",IF('h-kruis'!J154=0.5,"½",'h-kruis'!J154))</f>
        <v/>
      </c>
      <c r="K154" s="9">
        <f ca="1">IF(LEN('h-kruis'!K154)&gt;1,IF(LEFT('h-kruis'!K154,1)="0","½",LEFT('h-kruis'!K154,1)&amp;"½"),'h-kruis'!K154)</f>
        <v>0</v>
      </c>
      <c r="L154" s="9">
        <f ca="1">_xlfn.RANK.EQ('h-kruis'!K154,'h-kruis'!K154:K159,0)</f>
        <v>1</v>
      </c>
      <c r="M154" s="13" t="s">
        <v>14</v>
      </c>
      <c r="N154" s="59" t="s">
        <v>109</v>
      </c>
      <c r="O154" s="59" t="s">
        <v>18</v>
      </c>
      <c r="P154" s="59" t="s">
        <v>110</v>
      </c>
    </row>
    <row r="155" spans="1:16" s="49" customFormat="1" ht="12.75">
      <c r="A155" s="18">
        <v>2</v>
      </c>
      <c r="B155" s="8" t="str">
        <f ca="1">OFFSET('h-lot'!A$2,('h-kruis'!A155-1)*6,0)</f>
        <v/>
      </c>
      <c r="C155" s="12" t="str">
        <f ca="1">OFFSET('h-lot'!B$2,('h-kruis'!A155-1)*6,0)</f>
        <v/>
      </c>
      <c r="D155" s="12" t="str">
        <f ca="1">OFFSET('h-lot'!C$2,('h-kruis'!A155-1)*6,0)</f>
        <v/>
      </c>
      <c r="E155" s="23" t="str">
        <f ca="1">IF('h-kruis'!E155="","",IF('h-kruis'!E155=0.5,"½",'h-kruis'!E155))</f>
        <v/>
      </c>
      <c r="F155" s="16"/>
      <c r="G155" s="23" t="str">
        <f ca="1">IF('h-kruis'!G155="","",IF('h-kruis'!G155=0.5,"½",'h-kruis'!G155))</f>
        <v/>
      </c>
      <c r="H155" s="23" t="str">
        <f ca="1">IF('h-kruis'!H155="","",IF('h-kruis'!H155=0.5,"½",'h-kruis'!H155))</f>
        <v/>
      </c>
      <c r="I155" s="23" t="str">
        <f ca="1">IF('h-kruis'!I155="","",IF('h-kruis'!I155=0.5,"½",'h-kruis'!I155))</f>
        <v/>
      </c>
      <c r="J155" s="23" t="str">
        <f ca="1">IF('h-kruis'!J155="","",IF('h-kruis'!J155=0.5,"½",'h-kruis'!J155))</f>
        <v/>
      </c>
      <c r="K155" s="9">
        <f ca="1">IF(LEN('h-kruis'!K155)&gt;1,IF(LEFT('h-kruis'!K155,1)="0","½",LEFT('h-kruis'!K155,1)&amp;"½"),'h-kruis'!K155)</f>
        <v>0</v>
      </c>
      <c r="L155" s="9">
        <f ca="1">_xlfn.RANK.EQ('h-kruis'!K155,'h-kruis'!K154:K159,0)</f>
        <v>1</v>
      </c>
      <c r="M155" s="13" t="s">
        <v>15</v>
      </c>
      <c r="N155" s="59" t="s">
        <v>113</v>
      </c>
      <c r="O155" s="59" t="s">
        <v>114</v>
      </c>
      <c r="P155" s="60" t="s">
        <v>13</v>
      </c>
    </row>
    <row r="156" spans="1:16" s="49" customFormat="1" ht="12.75">
      <c r="A156" s="18">
        <v>3</v>
      </c>
      <c r="B156" s="8" t="str">
        <f ca="1">OFFSET('h-lot'!A$3,('h-kruis'!A156-1)*6,0)</f>
        <v/>
      </c>
      <c r="C156" s="12" t="str">
        <f ca="1">OFFSET('h-lot'!B$3,('h-kruis'!A156-1)*6,0)</f>
        <v/>
      </c>
      <c r="D156" s="12" t="str">
        <f ca="1">OFFSET('h-lot'!C$3,('h-kruis'!A156-1)*6,0)</f>
        <v/>
      </c>
      <c r="E156" s="23" t="str">
        <f ca="1">IF('h-kruis'!E156="","",IF('h-kruis'!E156=0.5,"½",'h-kruis'!E156))</f>
        <v/>
      </c>
      <c r="F156" s="23" t="str">
        <f ca="1">IF('h-kruis'!F156="","",IF('h-kruis'!F156=0.5,"½",'h-kruis'!F156))</f>
        <v/>
      </c>
      <c r="G156" s="16"/>
      <c r="H156" s="23" t="str">
        <f ca="1">IF('h-kruis'!H156="","",IF('h-kruis'!H156=0.5,"½",'h-kruis'!H156))</f>
        <v/>
      </c>
      <c r="I156" s="23" t="str">
        <f ca="1">IF('h-kruis'!I156="","",IF('h-kruis'!I156=0.5,"½",'h-kruis'!I156))</f>
        <v/>
      </c>
      <c r="J156" s="23" t="str">
        <f ca="1">IF('h-kruis'!J156="","",IF('h-kruis'!J156=0.5,"½",'h-kruis'!J156))</f>
        <v/>
      </c>
      <c r="K156" s="9">
        <f ca="1">IF(LEN('h-kruis'!K156)&gt;1,IF(LEFT('h-kruis'!K156,1)="0","½",LEFT('h-kruis'!K156,1)&amp;"½"),'h-kruis'!K156)</f>
        <v>0</v>
      </c>
      <c r="L156" s="9">
        <f ca="1">_xlfn.RANK.EQ('h-kruis'!K156,'h-kruis'!K154:K159,0)</f>
        <v>1</v>
      </c>
      <c r="M156" s="13" t="s">
        <v>16</v>
      </c>
      <c r="N156" s="59" t="s">
        <v>115</v>
      </c>
      <c r="O156" s="59" t="s">
        <v>116</v>
      </c>
      <c r="P156" s="59" t="s">
        <v>117</v>
      </c>
    </row>
    <row r="157" spans="1:16" s="49" customFormat="1" ht="12.75">
      <c r="A157" s="18">
        <v>4</v>
      </c>
      <c r="B157" s="8" t="str">
        <f ca="1">OFFSET('h-lot'!A$4,('h-kruis'!A157-1)*6,0)</f>
        <v/>
      </c>
      <c r="C157" s="12" t="str">
        <f ca="1">OFFSET('h-lot'!B$4,('h-kruis'!A157-1)*6,0)</f>
        <v/>
      </c>
      <c r="D157" s="12" t="str">
        <f ca="1">OFFSET('h-lot'!C$4,('h-kruis'!A157-1)*6,0)</f>
        <v/>
      </c>
      <c r="E157" s="23" t="str">
        <f ca="1">IF('h-kruis'!E157="","",IF('h-kruis'!E157=0.5,"½",'h-kruis'!E157))</f>
        <v/>
      </c>
      <c r="F157" s="23" t="str">
        <f ca="1">IF('h-kruis'!F157="","",IF('h-kruis'!F157=0.5,"½",'h-kruis'!F157))</f>
        <v/>
      </c>
      <c r="G157" s="23" t="str">
        <f ca="1">IF('h-kruis'!G157="","",IF('h-kruis'!G157=0.5,"½",'h-kruis'!G157))</f>
        <v/>
      </c>
      <c r="H157" s="16"/>
      <c r="I157" s="23" t="str">
        <f ca="1">IF('h-kruis'!I157="","",IF('h-kruis'!I157=0.5,"½",'h-kruis'!I157))</f>
        <v/>
      </c>
      <c r="J157" s="23" t="str">
        <f ca="1">IF('h-kruis'!J157="","",IF('h-kruis'!J157=0.5,"½",'h-kruis'!J157))</f>
        <v/>
      </c>
      <c r="K157" s="9">
        <f ca="1">IF(LEN('h-kruis'!K157)&gt;1,IF(LEFT('h-kruis'!K157,1)="0","½",LEFT('h-kruis'!K157,1)&amp;"½"),'h-kruis'!K157)</f>
        <v>0</v>
      </c>
      <c r="L157" s="9">
        <f ca="1">_xlfn.RANK.EQ('h-kruis'!K157,'h-kruis'!K154:K159,0)</f>
        <v>1</v>
      </c>
      <c r="M157" s="61" t="s">
        <v>111</v>
      </c>
      <c r="N157" s="59" t="s">
        <v>118</v>
      </c>
      <c r="O157" s="59" t="s">
        <v>101</v>
      </c>
      <c r="P157" s="59" t="s">
        <v>119</v>
      </c>
    </row>
    <row r="158" spans="1:16" ht="12.75">
      <c r="A158" s="18">
        <v>5</v>
      </c>
      <c r="B158" s="8" t="str">
        <f ca="1">OFFSET('h-lot'!A$5,('h-kruis'!A158-1)*6,0)</f>
        <v/>
      </c>
      <c r="C158" s="12" t="str">
        <f ca="1">OFFSET('h-lot'!B$5,('h-kruis'!A158-1)*6,0)</f>
        <v/>
      </c>
      <c r="D158" s="12" t="str">
        <f ca="1">OFFSET('h-lot'!C$5,('h-kruis'!A158-1)*6,0)</f>
        <v/>
      </c>
      <c r="E158" s="23" t="str">
        <f ca="1">IF('h-kruis'!E158="","",IF('h-kruis'!E158=0.5,"½",'h-kruis'!E158))</f>
        <v/>
      </c>
      <c r="F158" s="23" t="str">
        <f ca="1">IF('h-kruis'!F158="","",IF('h-kruis'!F158=0.5,"½",'h-kruis'!F158))</f>
        <v/>
      </c>
      <c r="G158" s="23" t="str">
        <f ca="1">IF('h-kruis'!G158="","",IF('h-kruis'!G158=0.5,"½",'h-kruis'!G158))</f>
        <v/>
      </c>
      <c r="H158" s="23" t="str">
        <f ca="1">IF('h-kruis'!H158="","",IF('h-kruis'!H158=0.5,"½",'h-kruis'!H158))</f>
        <v/>
      </c>
      <c r="I158" s="16"/>
      <c r="J158" s="23" t="str">
        <f ca="1">IF('h-kruis'!J158="","",IF('h-kruis'!J158=0.5,"½",'h-kruis'!J158))</f>
        <v/>
      </c>
      <c r="K158" s="9">
        <f ca="1">IF(LEN('h-kruis'!K158)&gt;1,IF(LEFT('h-kruis'!K158,1)="0","½",LEFT('h-kruis'!K158,1)&amp;"½"),'h-kruis'!K158)</f>
        <v>0</v>
      </c>
      <c r="L158" s="9">
        <f ca="1">_xlfn.RANK.EQ('h-kruis'!K158,'h-kruis'!K154:K159,0)</f>
        <v>1</v>
      </c>
      <c r="M158" s="61" t="s">
        <v>112</v>
      </c>
      <c r="N158" s="59" t="s">
        <v>102</v>
      </c>
      <c r="O158" s="59" t="s">
        <v>120</v>
      </c>
      <c r="P158" s="59" t="s">
        <v>121</v>
      </c>
    </row>
    <row r="159" spans="1:16" s="4" customFormat="1" ht="12.75">
      <c r="A159" s="18">
        <v>6</v>
      </c>
      <c r="B159" s="8" t="str">
        <f ca="1">OFFSET('h-lot'!A$6,('h-kruis'!A159-1)*6,0)</f>
        <v/>
      </c>
      <c r="C159" s="12" t="str">
        <f ca="1">OFFSET('h-lot'!B$6,('h-kruis'!A159-1)*6,0)</f>
        <v/>
      </c>
      <c r="D159" s="12" t="str">
        <f ca="1">OFFSET('h-lot'!C$6,('h-kruis'!A159-1)*6,0)</f>
        <v/>
      </c>
      <c r="E159" s="23" t="str">
        <f ca="1">IF('h-kruis'!E159="","",IF('h-kruis'!E159=0.5,"½",'h-kruis'!E159))</f>
        <v/>
      </c>
      <c r="F159" s="23" t="str">
        <f ca="1">IF('h-kruis'!F159="","",IF('h-kruis'!F159=0.5,"½",'h-kruis'!F159))</f>
        <v/>
      </c>
      <c r="G159" s="23" t="str">
        <f ca="1">IF('h-kruis'!G159="","",IF('h-kruis'!G159=0.5,"½",'h-kruis'!G159))</f>
        <v/>
      </c>
      <c r="H159" s="23" t="str">
        <f ca="1">IF('h-kruis'!H159="","",IF('h-kruis'!H159=0.5,"½",'h-kruis'!H159))</f>
        <v/>
      </c>
      <c r="I159" s="23" t="str">
        <f ca="1">IF('h-kruis'!I159="","",IF('h-kruis'!I159=0.5,"½",'h-kruis'!I159))</f>
        <v/>
      </c>
      <c r="J159" s="16"/>
      <c r="K159" s="9">
        <f ca="1">IF(LEN('h-kruis'!K159)&gt;1,IF(LEFT('h-kruis'!K159,1)="0","½",LEFT('h-kruis'!K159,1)&amp;"½"),'h-kruis'!K159)</f>
        <v>0</v>
      </c>
      <c r="L159" s="9">
        <f ca="1">_xlfn.RANK.EQ('h-kruis'!K159,'h-kruis'!K154:K159,0)</f>
        <v>1</v>
      </c>
      <c r="M159" s="13"/>
      <c r="N159" s="5"/>
      <c r="O159" s="5"/>
      <c r="P159" s="5"/>
    </row>
    <row r="160" spans="1:16" s="49" customFormat="1" ht="12.75">
      <c r="A160" s="1"/>
      <c r="B160" s="49" t="s">
        <v>19</v>
      </c>
      <c r="C160" s="13"/>
      <c r="E160" s="5"/>
      <c r="F160" s="5"/>
      <c r="G160" s="5"/>
      <c r="H160" s="5"/>
      <c r="I160" s="5"/>
      <c r="J160" s="5"/>
      <c r="K160" s="5"/>
      <c r="L160" s="5"/>
      <c r="M160" s="13"/>
      <c r="N160" s="5"/>
      <c r="O160" s="5"/>
      <c r="P160" s="5"/>
    </row>
    <row r="161" spans="1:16" s="49" customFormat="1" ht="12.75">
      <c r="A161" s="17"/>
      <c r="B161" s="6" t="str">
        <f>"Zeskamp "&amp;'h-kruis'!A161</f>
        <v>Zeskamp 21</v>
      </c>
      <c r="C161" s="11"/>
      <c r="D161" s="10"/>
      <c r="E161" s="7">
        <v>1</v>
      </c>
      <c r="F161" s="7">
        <v>2</v>
      </c>
      <c r="G161" s="7">
        <v>3</v>
      </c>
      <c r="H161" s="7">
        <v>4</v>
      </c>
      <c r="I161" s="7">
        <v>5</v>
      </c>
      <c r="J161" s="7">
        <v>6</v>
      </c>
      <c r="K161" s="7" t="s">
        <v>12</v>
      </c>
      <c r="L161" s="7" t="s">
        <v>47</v>
      </c>
      <c r="M161" s="15"/>
      <c r="N161" s="14" t="str">
        <f>"bord "&amp;'h-kruis'!B161</f>
        <v>bord 1</v>
      </c>
      <c r="O161" s="14" t="str">
        <f>"bord "&amp;'h-kruis'!C161</f>
        <v>bord 2</v>
      </c>
      <c r="P161" s="14" t="str">
        <f>"bord "&amp;'h-kruis'!D161</f>
        <v>bord 3</v>
      </c>
    </row>
    <row r="162" spans="1:16" s="49" customFormat="1" ht="12.75">
      <c r="A162" s="18">
        <v>1</v>
      </c>
      <c r="B162" s="8" t="str">
        <f ca="1">OFFSET('h-lot'!A$1,('h-kruis'!A162-1)*6,0)</f>
        <v/>
      </c>
      <c r="C162" s="12" t="str">
        <f ca="1">OFFSET('h-lot'!B$1,('h-kruis'!A162-1)*6,0)</f>
        <v/>
      </c>
      <c r="D162" s="12" t="str">
        <f ca="1">OFFSET('h-lot'!C$1,('h-kruis'!A162-1)*6,0)</f>
        <v/>
      </c>
      <c r="E162" s="16"/>
      <c r="F162" s="23" t="str">
        <f ca="1">IF('h-kruis'!F162="","",IF('h-kruis'!F162=0.5,"½",'h-kruis'!F162))</f>
        <v/>
      </c>
      <c r="G162" s="23" t="str">
        <f ca="1">IF('h-kruis'!G162="","",IF('h-kruis'!G162=0.5,"½",'h-kruis'!G162))</f>
        <v/>
      </c>
      <c r="H162" s="23" t="str">
        <f ca="1">IF('h-kruis'!H162="","",IF('h-kruis'!H162=0.5,"½",'h-kruis'!H162))</f>
        <v/>
      </c>
      <c r="I162" s="23" t="str">
        <f ca="1">IF('h-kruis'!I162="","",IF('h-kruis'!I162=0.5,"½",'h-kruis'!I162))</f>
        <v/>
      </c>
      <c r="J162" s="23" t="str">
        <f ca="1">IF('h-kruis'!J162="","",IF('h-kruis'!J162=0.5,"½",'h-kruis'!J162))</f>
        <v/>
      </c>
      <c r="K162" s="9">
        <f ca="1">IF(LEN('h-kruis'!K162)&gt;1,IF(LEFT('h-kruis'!K162,1)="0","½",LEFT('h-kruis'!K162,1)&amp;"½"),'h-kruis'!K162)</f>
        <v>0</v>
      </c>
      <c r="L162" s="9">
        <f ca="1">_xlfn.RANK.EQ('h-kruis'!K162,'h-kruis'!K162:K167,0)</f>
        <v>1</v>
      </c>
      <c r="M162" s="13" t="s">
        <v>14</v>
      </c>
      <c r="N162" s="59" t="s">
        <v>109</v>
      </c>
      <c r="O162" s="59" t="s">
        <v>18</v>
      </c>
      <c r="P162" s="59" t="s">
        <v>110</v>
      </c>
    </row>
    <row r="163" spans="1:16" s="49" customFormat="1" ht="12.75">
      <c r="A163" s="18">
        <v>2</v>
      </c>
      <c r="B163" s="8" t="str">
        <f ca="1">OFFSET('h-lot'!A$2,('h-kruis'!A163-1)*6,0)</f>
        <v/>
      </c>
      <c r="C163" s="12" t="str">
        <f ca="1">OFFSET('h-lot'!B$2,('h-kruis'!A163-1)*6,0)</f>
        <v/>
      </c>
      <c r="D163" s="12" t="str">
        <f ca="1">OFFSET('h-lot'!C$2,('h-kruis'!A163-1)*6,0)</f>
        <v/>
      </c>
      <c r="E163" s="23" t="str">
        <f ca="1">IF('h-kruis'!E163="","",IF('h-kruis'!E163=0.5,"½",'h-kruis'!E163))</f>
        <v/>
      </c>
      <c r="F163" s="16"/>
      <c r="G163" s="23" t="str">
        <f ca="1">IF('h-kruis'!G163="","",IF('h-kruis'!G163=0.5,"½",'h-kruis'!G163))</f>
        <v/>
      </c>
      <c r="H163" s="23" t="str">
        <f ca="1">IF('h-kruis'!H163="","",IF('h-kruis'!H163=0.5,"½",'h-kruis'!H163))</f>
        <v/>
      </c>
      <c r="I163" s="23" t="str">
        <f ca="1">IF('h-kruis'!I163="","",IF('h-kruis'!I163=0.5,"½",'h-kruis'!I163))</f>
        <v/>
      </c>
      <c r="J163" s="23" t="str">
        <f ca="1">IF('h-kruis'!J163="","",IF('h-kruis'!J163=0.5,"½",'h-kruis'!J163))</f>
        <v/>
      </c>
      <c r="K163" s="9">
        <f ca="1">IF(LEN('h-kruis'!K163)&gt;1,IF(LEFT('h-kruis'!K163,1)="0","½",LEFT('h-kruis'!K163,1)&amp;"½"),'h-kruis'!K163)</f>
        <v>0</v>
      </c>
      <c r="L163" s="9">
        <f ca="1">_xlfn.RANK.EQ('h-kruis'!K163,'h-kruis'!K162:K167,0)</f>
        <v>1</v>
      </c>
      <c r="M163" s="13" t="s">
        <v>15</v>
      </c>
      <c r="N163" s="59" t="s">
        <v>113</v>
      </c>
      <c r="O163" s="59" t="s">
        <v>114</v>
      </c>
      <c r="P163" s="60" t="s">
        <v>13</v>
      </c>
    </row>
    <row r="164" spans="1:16" ht="12.75">
      <c r="A164" s="18">
        <v>3</v>
      </c>
      <c r="B164" s="8" t="str">
        <f ca="1">OFFSET('h-lot'!A$3,('h-kruis'!A164-1)*6,0)</f>
        <v/>
      </c>
      <c r="C164" s="12" t="str">
        <f ca="1">OFFSET('h-lot'!B$3,('h-kruis'!A164-1)*6,0)</f>
        <v/>
      </c>
      <c r="D164" s="12" t="str">
        <f ca="1">OFFSET('h-lot'!C$3,('h-kruis'!A164-1)*6,0)</f>
        <v/>
      </c>
      <c r="E164" s="23" t="str">
        <f ca="1">IF('h-kruis'!E164="","",IF('h-kruis'!E164=0.5,"½",'h-kruis'!E164))</f>
        <v/>
      </c>
      <c r="F164" s="23" t="str">
        <f ca="1">IF('h-kruis'!F164="","",IF('h-kruis'!F164=0.5,"½",'h-kruis'!F164))</f>
        <v/>
      </c>
      <c r="G164" s="16"/>
      <c r="H164" s="23" t="str">
        <f ca="1">IF('h-kruis'!H164="","",IF('h-kruis'!H164=0.5,"½",'h-kruis'!H164))</f>
        <v/>
      </c>
      <c r="I164" s="23" t="str">
        <f ca="1">IF('h-kruis'!I164="","",IF('h-kruis'!I164=0.5,"½",'h-kruis'!I164))</f>
        <v/>
      </c>
      <c r="J164" s="23" t="str">
        <f ca="1">IF('h-kruis'!J164="","",IF('h-kruis'!J164=0.5,"½",'h-kruis'!J164))</f>
        <v/>
      </c>
      <c r="K164" s="9">
        <f ca="1">IF(LEN('h-kruis'!K164)&gt;1,IF(LEFT('h-kruis'!K164,1)="0","½",LEFT('h-kruis'!K164,1)&amp;"½"),'h-kruis'!K164)</f>
        <v>0</v>
      </c>
      <c r="L164" s="9">
        <f ca="1">_xlfn.RANK.EQ('h-kruis'!K164,'h-kruis'!K162:K167,0)</f>
        <v>1</v>
      </c>
      <c r="M164" s="13" t="s">
        <v>16</v>
      </c>
      <c r="N164" s="59" t="s">
        <v>115</v>
      </c>
      <c r="O164" s="59" t="s">
        <v>116</v>
      </c>
      <c r="P164" s="59" t="s">
        <v>117</v>
      </c>
    </row>
    <row r="165" spans="1:16" s="4" customFormat="1" ht="12.75">
      <c r="A165" s="18">
        <v>4</v>
      </c>
      <c r="B165" s="8" t="str">
        <f ca="1">OFFSET('h-lot'!A$4,('h-kruis'!A165-1)*6,0)</f>
        <v/>
      </c>
      <c r="C165" s="12" t="str">
        <f ca="1">OFFSET('h-lot'!B$4,('h-kruis'!A165-1)*6,0)</f>
        <v/>
      </c>
      <c r="D165" s="12" t="str">
        <f ca="1">OFFSET('h-lot'!C$4,('h-kruis'!A165-1)*6,0)</f>
        <v/>
      </c>
      <c r="E165" s="23" t="str">
        <f ca="1">IF('h-kruis'!E165="","",IF('h-kruis'!E165=0.5,"½",'h-kruis'!E165))</f>
        <v/>
      </c>
      <c r="F165" s="23" t="str">
        <f ca="1">IF('h-kruis'!F165="","",IF('h-kruis'!F165=0.5,"½",'h-kruis'!F165))</f>
        <v/>
      </c>
      <c r="G165" s="23" t="str">
        <f ca="1">IF('h-kruis'!G165="","",IF('h-kruis'!G165=0.5,"½",'h-kruis'!G165))</f>
        <v/>
      </c>
      <c r="H165" s="16"/>
      <c r="I165" s="23" t="str">
        <f ca="1">IF('h-kruis'!I165="","",IF('h-kruis'!I165=0.5,"½",'h-kruis'!I165))</f>
        <v/>
      </c>
      <c r="J165" s="23" t="str">
        <f ca="1">IF('h-kruis'!J165="","",IF('h-kruis'!J165=0.5,"½",'h-kruis'!J165))</f>
        <v/>
      </c>
      <c r="K165" s="9">
        <f ca="1">IF(LEN('h-kruis'!K165)&gt;1,IF(LEFT('h-kruis'!K165,1)="0","½",LEFT('h-kruis'!K165,1)&amp;"½"),'h-kruis'!K165)</f>
        <v>0</v>
      </c>
      <c r="L165" s="9">
        <f ca="1">_xlfn.RANK.EQ('h-kruis'!K165,'h-kruis'!K162:K167,0)</f>
        <v>1</v>
      </c>
      <c r="M165" s="61" t="s">
        <v>111</v>
      </c>
      <c r="N165" s="59" t="s">
        <v>118</v>
      </c>
      <c r="O165" s="59" t="s">
        <v>101</v>
      </c>
      <c r="P165" s="59" t="s">
        <v>119</v>
      </c>
    </row>
    <row r="166" spans="1:16" s="49" customFormat="1" ht="12.75">
      <c r="A166" s="18">
        <v>5</v>
      </c>
      <c r="B166" s="8" t="str">
        <f ca="1">OFFSET('h-lot'!A$5,('h-kruis'!A166-1)*6,0)</f>
        <v/>
      </c>
      <c r="C166" s="12" t="str">
        <f ca="1">OFFSET('h-lot'!B$5,('h-kruis'!A166-1)*6,0)</f>
        <v/>
      </c>
      <c r="D166" s="12" t="str">
        <f ca="1">OFFSET('h-lot'!C$5,('h-kruis'!A166-1)*6,0)</f>
        <v/>
      </c>
      <c r="E166" s="23" t="str">
        <f ca="1">IF('h-kruis'!E166="","",IF('h-kruis'!E166=0.5,"½",'h-kruis'!E166))</f>
        <v/>
      </c>
      <c r="F166" s="23" t="str">
        <f ca="1">IF('h-kruis'!F166="","",IF('h-kruis'!F166=0.5,"½",'h-kruis'!F166))</f>
        <v/>
      </c>
      <c r="G166" s="23" t="str">
        <f ca="1">IF('h-kruis'!G166="","",IF('h-kruis'!G166=0.5,"½",'h-kruis'!G166))</f>
        <v/>
      </c>
      <c r="H166" s="23" t="str">
        <f ca="1">IF('h-kruis'!H166="","",IF('h-kruis'!H166=0.5,"½",'h-kruis'!H166))</f>
        <v/>
      </c>
      <c r="I166" s="16"/>
      <c r="J166" s="23" t="str">
        <f ca="1">IF('h-kruis'!J166="","",IF('h-kruis'!J166=0.5,"½",'h-kruis'!J166))</f>
        <v/>
      </c>
      <c r="K166" s="9">
        <f ca="1">IF(LEN('h-kruis'!K166)&gt;1,IF(LEFT('h-kruis'!K166,1)="0","½",LEFT('h-kruis'!K166,1)&amp;"½"),'h-kruis'!K166)</f>
        <v>0</v>
      </c>
      <c r="L166" s="9">
        <f ca="1">_xlfn.RANK.EQ('h-kruis'!K166,'h-kruis'!K162:K167,0)</f>
        <v>1</v>
      </c>
      <c r="M166" s="61" t="s">
        <v>112</v>
      </c>
      <c r="N166" s="59" t="s">
        <v>102</v>
      </c>
      <c r="O166" s="59" t="s">
        <v>120</v>
      </c>
      <c r="P166" s="59" t="s">
        <v>121</v>
      </c>
    </row>
    <row r="167" spans="1:16" s="49" customFormat="1" ht="12.75">
      <c r="A167" s="18">
        <v>6</v>
      </c>
      <c r="B167" s="8" t="str">
        <f ca="1">OFFSET('h-lot'!A$6,('h-kruis'!A167-1)*6,0)</f>
        <v/>
      </c>
      <c r="C167" s="12" t="str">
        <f ca="1">OFFSET('h-lot'!B$6,('h-kruis'!A167-1)*6,0)</f>
        <v/>
      </c>
      <c r="D167" s="12" t="str">
        <f ca="1">OFFSET('h-lot'!C$6,('h-kruis'!A167-1)*6,0)</f>
        <v/>
      </c>
      <c r="E167" s="23" t="str">
        <f ca="1">IF('h-kruis'!E167="","",IF('h-kruis'!E167=0.5,"½",'h-kruis'!E167))</f>
        <v/>
      </c>
      <c r="F167" s="23" t="str">
        <f ca="1">IF('h-kruis'!F167="","",IF('h-kruis'!F167=0.5,"½",'h-kruis'!F167))</f>
        <v/>
      </c>
      <c r="G167" s="23" t="str">
        <f ca="1">IF('h-kruis'!G167="","",IF('h-kruis'!G167=0.5,"½",'h-kruis'!G167))</f>
        <v/>
      </c>
      <c r="H167" s="23" t="str">
        <f ca="1">IF('h-kruis'!H167="","",IF('h-kruis'!H167=0.5,"½",'h-kruis'!H167))</f>
        <v/>
      </c>
      <c r="I167" s="23" t="str">
        <f ca="1">IF('h-kruis'!I167="","",IF('h-kruis'!I167=0.5,"½",'h-kruis'!I167))</f>
        <v/>
      </c>
      <c r="J167" s="16"/>
      <c r="K167" s="9">
        <f ca="1">IF(LEN('h-kruis'!K167)&gt;1,IF(LEFT('h-kruis'!K167,1)="0","½",LEFT('h-kruis'!K167,1)&amp;"½"),'h-kruis'!K167)</f>
        <v>0</v>
      </c>
      <c r="L167" s="9">
        <f ca="1">_xlfn.RANK.EQ('h-kruis'!K167,'h-kruis'!K162:K167,0)</f>
        <v>1</v>
      </c>
      <c r="M167" s="13"/>
      <c r="N167" s="5"/>
      <c r="O167" s="5"/>
      <c r="P167" s="5"/>
    </row>
    <row r="168" spans="1:16" s="49" customFormat="1" ht="12.75">
      <c r="A168" s="1"/>
      <c r="B168" s="49" t="s">
        <v>19</v>
      </c>
      <c r="C168" s="13"/>
      <c r="E168" s="5"/>
      <c r="F168" s="5"/>
      <c r="G168" s="5"/>
      <c r="H168" s="5"/>
      <c r="I168" s="5"/>
      <c r="J168" s="5"/>
      <c r="K168" s="5"/>
      <c r="L168" s="5"/>
      <c r="M168" s="13"/>
      <c r="N168" s="5"/>
      <c r="O168" s="5"/>
      <c r="P168" s="5"/>
    </row>
    <row r="169" spans="1:16" s="49" customFormat="1" ht="12.75">
      <c r="A169" s="17"/>
      <c r="B169" s="6" t="str">
        <f>"Zeskamp "&amp;'h-kruis'!A169</f>
        <v>Zeskamp 22</v>
      </c>
      <c r="C169" s="11"/>
      <c r="D169" s="10"/>
      <c r="E169" s="7">
        <v>1</v>
      </c>
      <c r="F169" s="7">
        <v>2</v>
      </c>
      <c r="G169" s="7">
        <v>3</v>
      </c>
      <c r="H169" s="7">
        <v>4</v>
      </c>
      <c r="I169" s="7">
        <v>5</v>
      </c>
      <c r="J169" s="7">
        <v>6</v>
      </c>
      <c r="K169" s="7" t="s">
        <v>12</v>
      </c>
      <c r="L169" s="7" t="s">
        <v>47</v>
      </c>
      <c r="M169" s="15"/>
      <c r="N169" s="14" t="str">
        <f>"bord "&amp;'h-kruis'!B169</f>
        <v>bord 1</v>
      </c>
      <c r="O169" s="14" t="str">
        <f>"bord "&amp;'h-kruis'!C169</f>
        <v>bord 2</v>
      </c>
      <c r="P169" s="14" t="str">
        <f>"bord "&amp;'h-kruis'!D169</f>
        <v>bord 3</v>
      </c>
    </row>
    <row r="170" spans="1:16" ht="12.75">
      <c r="A170" s="18">
        <v>1</v>
      </c>
      <c r="B170" s="8" t="str">
        <f ca="1">OFFSET('h-lot'!A$1,('h-kruis'!A170-1)*6,0)</f>
        <v/>
      </c>
      <c r="C170" s="12" t="str">
        <f ca="1">OFFSET('h-lot'!B$1,('h-kruis'!A170-1)*6,0)</f>
        <v/>
      </c>
      <c r="D170" s="12" t="str">
        <f ca="1">OFFSET('h-lot'!C$1,('h-kruis'!A170-1)*6,0)</f>
        <v/>
      </c>
      <c r="E170" s="16"/>
      <c r="F170" s="23" t="str">
        <f ca="1">IF('h-kruis'!F170="","",IF('h-kruis'!F170=0.5,"½",'h-kruis'!F170))</f>
        <v/>
      </c>
      <c r="G170" s="23" t="str">
        <f ca="1">IF('h-kruis'!G170="","",IF('h-kruis'!G170=0.5,"½",'h-kruis'!G170))</f>
        <v/>
      </c>
      <c r="H170" s="23" t="str">
        <f ca="1">IF('h-kruis'!H170="","",IF('h-kruis'!H170=0.5,"½",'h-kruis'!H170))</f>
        <v/>
      </c>
      <c r="I170" s="23" t="str">
        <f ca="1">IF('h-kruis'!I170="","",IF('h-kruis'!I170=0.5,"½",'h-kruis'!I170))</f>
        <v/>
      </c>
      <c r="J170" s="23" t="str">
        <f ca="1">IF('h-kruis'!J170="","",IF('h-kruis'!J170=0.5,"½",'h-kruis'!J170))</f>
        <v/>
      </c>
      <c r="K170" s="9">
        <f ca="1">IF(LEN('h-kruis'!K170)&gt;1,IF(LEFT('h-kruis'!K170,1)="0","½",LEFT('h-kruis'!K170,1)&amp;"½"),'h-kruis'!K170)</f>
        <v>0</v>
      </c>
      <c r="L170" s="9">
        <f ca="1">_xlfn.RANK.EQ('h-kruis'!K170,'h-kruis'!K170:K175,0)</f>
        <v>1</v>
      </c>
      <c r="M170" s="13" t="s">
        <v>14</v>
      </c>
      <c r="N170" s="59" t="s">
        <v>109</v>
      </c>
      <c r="O170" s="59" t="s">
        <v>18</v>
      </c>
      <c r="P170" s="59" t="s">
        <v>110</v>
      </c>
    </row>
    <row r="171" spans="1:16" s="4" customFormat="1" ht="12.75">
      <c r="A171" s="18">
        <v>2</v>
      </c>
      <c r="B171" s="8" t="str">
        <f ca="1">OFFSET('h-lot'!A$2,('h-kruis'!A171-1)*6,0)</f>
        <v/>
      </c>
      <c r="C171" s="12" t="str">
        <f ca="1">OFFSET('h-lot'!B$2,('h-kruis'!A171-1)*6,0)</f>
        <v/>
      </c>
      <c r="D171" s="12" t="str">
        <f ca="1">OFFSET('h-lot'!C$2,('h-kruis'!A171-1)*6,0)</f>
        <v/>
      </c>
      <c r="E171" s="23" t="str">
        <f ca="1">IF('h-kruis'!E171="","",IF('h-kruis'!E171=0.5,"½",'h-kruis'!E171))</f>
        <v/>
      </c>
      <c r="F171" s="16"/>
      <c r="G171" s="23" t="str">
        <f ca="1">IF('h-kruis'!G171="","",IF('h-kruis'!G171=0.5,"½",'h-kruis'!G171))</f>
        <v/>
      </c>
      <c r="H171" s="23" t="str">
        <f ca="1">IF('h-kruis'!H171="","",IF('h-kruis'!H171=0.5,"½",'h-kruis'!H171))</f>
        <v/>
      </c>
      <c r="I171" s="23" t="str">
        <f ca="1">IF('h-kruis'!I171="","",IF('h-kruis'!I171=0.5,"½",'h-kruis'!I171))</f>
        <v/>
      </c>
      <c r="J171" s="23" t="str">
        <f ca="1">IF('h-kruis'!J171="","",IF('h-kruis'!J171=0.5,"½",'h-kruis'!J171))</f>
        <v/>
      </c>
      <c r="K171" s="9">
        <f ca="1">IF(LEN('h-kruis'!K171)&gt;1,IF(LEFT('h-kruis'!K171,1)="0","½",LEFT('h-kruis'!K171,1)&amp;"½"),'h-kruis'!K171)</f>
        <v>0</v>
      </c>
      <c r="L171" s="9">
        <f ca="1">_xlfn.RANK.EQ('h-kruis'!K171,'h-kruis'!K170:K175,0)</f>
        <v>1</v>
      </c>
      <c r="M171" s="13" t="s">
        <v>15</v>
      </c>
      <c r="N171" s="59" t="s">
        <v>113</v>
      </c>
      <c r="O171" s="59" t="s">
        <v>114</v>
      </c>
      <c r="P171" s="60" t="s">
        <v>13</v>
      </c>
    </row>
    <row r="172" spans="1:16" s="49" customFormat="1" ht="12.75">
      <c r="A172" s="18">
        <v>3</v>
      </c>
      <c r="B172" s="8" t="str">
        <f ca="1">OFFSET('h-lot'!A$3,('h-kruis'!A172-1)*6,0)</f>
        <v/>
      </c>
      <c r="C172" s="12" t="str">
        <f ca="1">OFFSET('h-lot'!B$3,('h-kruis'!A172-1)*6,0)</f>
        <v/>
      </c>
      <c r="D172" s="12" t="str">
        <f ca="1">OFFSET('h-lot'!C$3,('h-kruis'!A172-1)*6,0)</f>
        <v/>
      </c>
      <c r="E172" s="23" t="str">
        <f ca="1">IF('h-kruis'!E172="","",IF('h-kruis'!E172=0.5,"½",'h-kruis'!E172))</f>
        <v/>
      </c>
      <c r="F172" s="23" t="str">
        <f ca="1">IF('h-kruis'!F172="","",IF('h-kruis'!F172=0.5,"½",'h-kruis'!F172))</f>
        <v/>
      </c>
      <c r="G172" s="16"/>
      <c r="H172" s="23" t="str">
        <f ca="1">IF('h-kruis'!H172="","",IF('h-kruis'!H172=0.5,"½",'h-kruis'!H172))</f>
        <v/>
      </c>
      <c r="I172" s="23" t="str">
        <f ca="1">IF('h-kruis'!I172="","",IF('h-kruis'!I172=0.5,"½",'h-kruis'!I172))</f>
        <v/>
      </c>
      <c r="J172" s="23" t="str">
        <f ca="1">IF('h-kruis'!J172="","",IF('h-kruis'!J172=0.5,"½",'h-kruis'!J172))</f>
        <v/>
      </c>
      <c r="K172" s="9">
        <f ca="1">IF(LEN('h-kruis'!K172)&gt;1,IF(LEFT('h-kruis'!K172,1)="0","½",LEFT('h-kruis'!K172,1)&amp;"½"),'h-kruis'!K172)</f>
        <v>0</v>
      </c>
      <c r="L172" s="9">
        <f ca="1">_xlfn.RANK.EQ('h-kruis'!K172,'h-kruis'!K170:K175,0)</f>
        <v>1</v>
      </c>
      <c r="M172" s="13" t="s">
        <v>16</v>
      </c>
      <c r="N172" s="59" t="s">
        <v>115</v>
      </c>
      <c r="O172" s="59" t="s">
        <v>116</v>
      </c>
      <c r="P172" s="59" t="s">
        <v>117</v>
      </c>
    </row>
    <row r="173" spans="1:16" s="49" customFormat="1" ht="12.75">
      <c r="A173" s="18">
        <v>4</v>
      </c>
      <c r="B173" s="8" t="str">
        <f ca="1">OFFSET('h-lot'!A$4,('h-kruis'!A173-1)*6,0)</f>
        <v/>
      </c>
      <c r="C173" s="12" t="str">
        <f ca="1">OFFSET('h-lot'!B$4,('h-kruis'!A173-1)*6,0)</f>
        <v/>
      </c>
      <c r="D173" s="12" t="str">
        <f ca="1">OFFSET('h-lot'!C$4,('h-kruis'!A173-1)*6,0)</f>
        <v/>
      </c>
      <c r="E173" s="23" t="str">
        <f ca="1">IF('h-kruis'!E173="","",IF('h-kruis'!E173=0.5,"½",'h-kruis'!E173))</f>
        <v/>
      </c>
      <c r="F173" s="23" t="str">
        <f ca="1">IF('h-kruis'!F173="","",IF('h-kruis'!F173=0.5,"½",'h-kruis'!F173))</f>
        <v/>
      </c>
      <c r="G173" s="23" t="str">
        <f ca="1">IF('h-kruis'!G173="","",IF('h-kruis'!G173=0.5,"½",'h-kruis'!G173))</f>
        <v/>
      </c>
      <c r="H173" s="16"/>
      <c r="I173" s="23" t="str">
        <f ca="1">IF('h-kruis'!I173="","",IF('h-kruis'!I173=0.5,"½",'h-kruis'!I173))</f>
        <v/>
      </c>
      <c r="J173" s="23" t="str">
        <f ca="1">IF('h-kruis'!J173="","",IF('h-kruis'!J173=0.5,"½",'h-kruis'!J173))</f>
        <v/>
      </c>
      <c r="K173" s="9">
        <f ca="1">IF(LEN('h-kruis'!K173)&gt;1,IF(LEFT('h-kruis'!K173,1)="0","½",LEFT('h-kruis'!K173,1)&amp;"½"),'h-kruis'!K173)</f>
        <v>0</v>
      </c>
      <c r="L173" s="9">
        <f ca="1">_xlfn.RANK.EQ('h-kruis'!K173,'h-kruis'!K170:K175,0)</f>
        <v>1</v>
      </c>
      <c r="M173" s="61" t="s">
        <v>111</v>
      </c>
      <c r="N173" s="59" t="s">
        <v>118</v>
      </c>
      <c r="O173" s="59" t="s">
        <v>101</v>
      </c>
      <c r="P173" s="59" t="s">
        <v>119</v>
      </c>
    </row>
    <row r="174" spans="1:16" s="49" customFormat="1" ht="12.75">
      <c r="A174" s="18">
        <v>5</v>
      </c>
      <c r="B174" s="8" t="str">
        <f ca="1">OFFSET('h-lot'!A$5,('h-kruis'!A174-1)*6,0)</f>
        <v/>
      </c>
      <c r="C174" s="12" t="str">
        <f ca="1">OFFSET('h-lot'!B$5,('h-kruis'!A174-1)*6,0)</f>
        <v/>
      </c>
      <c r="D174" s="12" t="str">
        <f ca="1">OFFSET('h-lot'!C$5,('h-kruis'!A174-1)*6,0)</f>
        <v/>
      </c>
      <c r="E174" s="23" t="str">
        <f ca="1">IF('h-kruis'!E174="","",IF('h-kruis'!E174=0.5,"½",'h-kruis'!E174))</f>
        <v/>
      </c>
      <c r="F174" s="23" t="str">
        <f ca="1">IF('h-kruis'!F174="","",IF('h-kruis'!F174=0.5,"½",'h-kruis'!F174))</f>
        <v/>
      </c>
      <c r="G174" s="23" t="str">
        <f ca="1">IF('h-kruis'!G174="","",IF('h-kruis'!G174=0.5,"½",'h-kruis'!G174))</f>
        <v/>
      </c>
      <c r="H174" s="23" t="str">
        <f ca="1">IF('h-kruis'!H174="","",IF('h-kruis'!H174=0.5,"½",'h-kruis'!H174))</f>
        <v/>
      </c>
      <c r="I174" s="16"/>
      <c r="J174" s="23" t="str">
        <f ca="1">IF('h-kruis'!J174="","",IF('h-kruis'!J174=0.5,"½",'h-kruis'!J174))</f>
        <v/>
      </c>
      <c r="K174" s="9">
        <f ca="1">IF(LEN('h-kruis'!K174)&gt;1,IF(LEFT('h-kruis'!K174,1)="0","½",LEFT('h-kruis'!K174,1)&amp;"½"),'h-kruis'!K174)</f>
        <v>0</v>
      </c>
      <c r="L174" s="9">
        <f ca="1">_xlfn.RANK.EQ('h-kruis'!K174,'h-kruis'!K170:K175,0)</f>
        <v>1</v>
      </c>
      <c r="M174" s="61" t="s">
        <v>112</v>
      </c>
      <c r="N174" s="59" t="s">
        <v>102</v>
      </c>
      <c r="O174" s="59" t="s">
        <v>120</v>
      </c>
      <c r="P174" s="59" t="s">
        <v>121</v>
      </c>
    </row>
    <row r="175" spans="1:16" s="49" customFormat="1" ht="12.75">
      <c r="A175" s="18">
        <v>6</v>
      </c>
      <c r="B175" s="8" t="str">
        <f ca="1">OFFSET('h-lot'!A$6,('h-kruis'!A175-1)*6,0)</f>
        <v/>
      </c>
      <c r="C175" s="12" t="str">
        <f ca="1">OFFSET('h-lot'!B$6,('h-kruis'!A175-1)*6,0)</f>
        <v/>
      </c>
      <c r="D175" s="12" t="str">
        <f ca="1">OFFSET('h-lot'!C$6,('h-kruis'!A175-1)*6,0)</f>
        <v/>
      </c>
      <c r="E175" s="23" t="str">
        <f ca="1">IF('h-kruis'!E175="","",IF('h-kruis'!E175=0.5,"½",'h-kruis'!E175))</f>
        <v/>
      </c>
      <c r="F175" s="23" t="str">
        <f ca="1">IF('h-kruis'!F175="","",IF('h-kruis'!F175=0.5,"½",'h-kruis'!F175))</f>
        <v/>
      </c>
      <c r="G175" s="23" t="str">
        <f ca="1">IF('h-kruis'!G175="","",IF('h-kruis'!G175=0.5,"½",'h-kruis'!G175))</f>
        <v/>
      </c>
      <c r="H175" s="23" t="str">
        <f ca="1">IF('h-kruis'!H175="","",IF('h-kruis'!H175=0.5,"½",'h-kruis'!H175))</f>
        <v/>
      </c>
      <c r="I175" s="23" t="str">
        <f ca="1">IF('h-kruis'!I175="","",IF('h-kruis'!I175=0.5,"½",'h-kruis'!I175))</f>
        <v/>
      </c>
      <c r="J175" s="16"/>
      <c r="K175" s="9">
        <f ca="1">IF(LEN('h-kruis'!K175)&gt;1,IF(LEFT('h-kruis'!K175,1)="0","½",LEFT('h-kruis'!K175,1)&amp;"½"),'h-kruis'!K175)</f>
        <v>0</v>
      </c>
      <c r="L175" s="9">
        <f ca="1">_xlfn.RANK.EQ('h-kruis'!K175,'h-kruis'!K170:K175,0)</f>
        <v>1</v>
      </c>
      <c r="M175" s="13"/>
      <c r="N175" s="5"/>
      <c r="O175" s="5"/>
      <c r="P175" s="5"/>
    </row>
    <row r="176" spans="2:4" ht="12.75">
      <c r="B176" s="49" t="s">
        <v>19</v>
      </c>
      <c r="D176" s="49"/>
    </row>
    <row r="177" spans="1:16" s="4" customFormat="1" ht="12.75">
      <c r="A177" s="17"/>
      <c r="B177" s="6" t="str">
        <f>"Zeskamp "&amp;'h-kruis'!A177</f>
        <v>Zeskamp 23</v>
      </c>
      <c r="C177" s="11"/>
      <c r="D177" s="10"/>
      <c r="E177" s="7">
        <v>1</v>
      </c>
      <c r="F177" s="7">
        <v>2</v>
      </c>
      <c r="G177" s="7">
        <v>3</v>
      </c>
      <c r="H177" s="7">
        <v>4</v>
      </c>
      <c r="I177" s="7">
        <v>5</v>
      </c>
      <c r="J177" s="7">
        <v>6</v>
      </c>
      <c r="K177" s="7" t="s">
        <v>12</v>
      </c>
      <c r="L177" s="7" t="s">
        <v>47</v>
      </c>
      <c r="M177" s="15"/>
      <c r="N177" s="14" t="str">
        <f>"bord "&amp;'h-kruis'!B177</f>
        <v>bord 1</v>
      </c>
      <c r="O177" s="14" t="str">
        <f>"bord "&amp;'h-kruis'!C177</f>
        <v>bord 2</v>
      </c>
      <c r="P177" s="14" t="str">
        <f>"bord "&amp;'h-kruis'!D177</f>
        <v>bord 3</v>
      </c>
    </row>
    <row r="178" spans="1:16" s="49" customFormat="1" ht="12.75">
      <c r="A178" s="18">
        <v>1</v>
      </c>
      <c r="B178" s="8" t="str">
        <f ca="1">OFFSET('h-lot'!A$1,('h-kruis'!A178-1)*6,0)</f>
        <v/>
      </c>
      <c r="C178" s="12" t="str">
        <f ca="1">OFFSET('h-lot'!B$1,('h-kruis'!A178-1)*6,0)</f>
        <v/>
      </c>
      <c r="D178" s="12" t="str">
        <f ca="1">OFFSET('h-lot'!C$1,('h-kruis'!A178-1)*6,0)</f>
        <v/>
      </c>
      <c r="E178" s="16"/>
      <c r="F178" s="23" t="str">
        <f ca="1">IF('h-kruis'!F178="","",IF('h-kruis'!F178=0.5,"½",'h-kruis'!F178))</f>
        <v/>
      </c>
      <c r="G178" s="23" t="str">
        <f ca="1">IF('h-kruis'!G178="","",IF('h-kruis'!G178=0.5,"½",'h-kruis'!G178))</f>
        <v/>
      </c>
      <c r="H178" s="23" t="str">
        <f ca="1">IF('h-kruis'!H178="","",IF('h-kruis'!H178=0.5,"½",'h-kruis'!H178))</f>
        <v/>
      </c>
      <c r="I178" s="23" t="str">
        <f ca="1">IF('h-kruis'!I178="","",IF('h-kruis'!I178=0.5,"½",'h-kruis'!I178))</f>
        <v/>
      </c>
      <c r="J178" s="23" t="str">
        <f ca="1">IF('h-kruis'!J178="","",IF('h-kruis'!J178=0.5,"½",'h-kruis'!J178))</f>
        <v/>
      </c>
      <c r="K178" s="9">
        <f ca="1">IF(LEN('h-kruis'!K178)&gt;1,IF(LEFT('h-kruis'!K178,1)="0","½",LEFT('h-kruis'!K178,1)&amp;"½"),'h-kruis'!K178)</f>
        <v>0</v>
      </c>
      <c r="L178" s="9">
        <f ca="1">_xlfn.RANK.EQ('h-kruis'!K178,'h-kruis'!K178:K183,0)</f>
        <v>1</v>
      </c>
      <c r="M178" s="13" t="s">
        <v>14</v>
      </c>
      <c r="N178" s="59" t="s">
        <v>109</v>
      </c>
      <c r="O178" s="59" t="s">
        <v>18</v>
      </c>
      <c r="P178" s="59" t="s">
        <v>110</v>
      </c>
    </row>
    <row r="179" spans="1:16" s="49" customFormat="1" ht="12.75">
      <c r="A179" s="18">
        <v>2</v>
      </c>
      <c r="B179" s="8" t="str">
        <f ca="1">OFFSET('h-lot'!A$2,('h-kruis'!A179-1)*6,0)</f>
        <v/>
      </c>
      <c r="C179" s="12" t="str">
        <f ca="1">OFFSET('h-lot'!B$2,('h-kruis'!A179-1)*6,0)</f>
        <v/>
      </c>
      <c r="D179" s="12" t="str">
        <f ca="1">OFFSET('h-lot'!C$2,('h-kruis'!A179-1)*6,0)</f>
        <v/>
      </c>
      <c r="E179" s="23" t="str">
        <f ca="1">IF('h-kruis'!E179="","",IF('h-kruis'!E179=0.5,"½",'h-kruis'!E179))</f>
        <v/>
      </c>
      <c r="F179" s="16"/>
      <c r="G179" s="23" t="str">
        <f ca="1">IF('h-kruis'!G179="","",IF('h-kruis'!G179=0.5,"½",'h-kruis'!G179))</f>
        <v/>
      </c>
      <c r="H179" s="23" t="str">
        <f ca="1">IF('h-kruis'!H179="","",IF('h-kruis'!H179=0.5,"½",'h-kruis'!H179))</f>
        <v/>
      </c>
      <c r="I179" s="23" t="str">
        <f ca="1">IF('h-kruis'!I179="","",IF('h-kruis'!I179=0.5,"½",'h-kruis'!I179))</f>
        <v/>
      </c>
      <c r="J179" s="23" t="str">
        <f ca="1">IF('h-kruis'!J179="","",IF('h-kruis'!J179=0.5,"½",'h-kruis'!J179))</f>
        <v/>
      </c>
      <c r="K179" s="9">
        <f ca="1">IF(LEN('h-kruis'!K179)&gt;1,IF(LEFT('h-kruis'!K179,1)="0","½",LEFT('h-kruis'!K179,1)&amp;"½"),'h-kruis'!K179)</f>
        <v>0</v>
      </c>
      <c r="L179" s="9">
        <f ca="1">_xlfn.RANK.EQ('h-kruis'!K179,'h-kruis'!K178:K183,0)</f>
        <v>1</v>
      </c>
      <c r="M179" s="13" t="s">
        <v>15</v>
      </c>
      <c r="N179" s="59" t="s">
        <v>113</v>
      </c>
      <c r="O179" s="59" t="s">
        <v>114</v>
      </c>
      <c r="P179" s="60" t="s">
        <v>13</v>
      </c>
    </row>
    <row r="180" spans="1:16" s="49" customFormat="1" ht="12.75">
      <c r="A180" s="18">
        <v>3</v>
      </c>
      <c r="B180" s="8" t="str">
        <f ca="1">OFFSET('h-lot'!A$3,('h-kruis'!A180-1)*6,0)</f>
        <v/>
      </c>
      <c r="C180" s="12" t="str">
        <f ca="1">OFFSET('h-lot'!B$3,('h-kruis'!A180-1)*6,0)</f>
        <v/>
      </c>
      <c r="D180" s="12" t="str">
        <f ca="1">OFFSET('h-lot'!C$3,('h-kruis'!A180-1)*6,0)</f>
        <v/>
      </c>
      <c r="E180" s="23" t="str">
        <f ca="1">IF('h-kruis'!E180="","",IF('h-kruis'!E180=0.5,"½",'h-kruis'!E180))</f>
        <v/>
      </c>
      <c r="F180" s="23" t="str">
        <f ca="1">IF('h-kruis'!F180="","",IF('h-kruis'!F180=0.5,"½",'h-kruis'!F180))</f>
        <v/>
      </c>
      <c r="G180" s="16"/>
      <c r="H180" s="23" t="str">
        <f ca="1">IF('h-kruis'!H180="","",IF('h-kruis'!H180=0.5,"½",'h-kruis'!H180))</f>
        <v/>
      </c>
      <c r="I180" s="23" t="str">
        <f ca="1">IF('h-kruis'!I180="","",IF('h-kruis'!I180=0.5,"½",'h-kruis'!I180))</f>
        <v/>
      </c>
      <c r="J180" s="23" t="str">
        <f ca="1">IF('h-kruis'!J180="","",IF('h-kruis'!J180=0.5,"½",'h-kruis'!J180))</f>
        <v/>
      </c>
      <c r="K180" s="9">
        <f ca="1">IF(LEN('h-kruis'!K180)&gt;1,IF(LEFT('h-kruis'!K180,1)="0","½",LEFT('h-kruis'!K180,1)&amp;"½"),'h-kruis'!K180)</f>
        <v>0</v>
      </c>
      <c r="L180" s="9">
        <f ca="1">_xlfn.RANK.EQ('h-kruis'!K180,'h-kruis'!K178:K183,0)</f>
        <v>1</v>
      </c>
      <c r="M180" s="13" t="s">
        <v>16</v>
      </c>
      <c r="N180" s="59" t="s">
        <v>115</v>
      </c>
      <c r="O180" s="59" t="s">
        <v>116</v>
      </c>
      <c r="P180" s="59" t="s">
        <v>117</v>
      </c>
    </row>
    <row r="181" spans="1:16" s="49" customFormat="1" ht="12.75">
      <c r="A181" s="18">
        <v>4</v>
      </c>
      <c r="B181" s="8" t="str">
        <f ca="1">OFFSET('h-lot'!A$4,('h-kruis'!A181-1)*6,0)</f>
        <v/>
      </c>
      <c r="C181" s="12" t="str">
        <f ca="1">OFFSET('h-lot'!B$4,('h-kruis'!A181-1)*6,0)</f>
        <v/>
      </c>
      <c r="D181" s="12" t="str">
        <f ca="1">OFFSET('h-lot'!C$4,('h-kruis'!A181-1)*6,0)</f>
        <v/>
      </c>
      <c r="E181" s="23" t="str">
        <f ca="1">IF('h-kruis'!E181="","",IF('h-kruis'!E181=0.5,"½",'h-kruis'!E181))</f>
        <v/>
      </c>
      <c r="F181" s="23" t="str">
        <f ca="1">IF('h-kruis'!F181="","",IF('h-kruis'!F181=0.5,"½",'h-kruis'!F181))</f>
        <v/>
      </c>
      <c r="G181" s="23" t="str">
        <f ca="1">IF('h-kruis'!G181="","",IF('h-kruis'!G181=0.5,"½",'h-kruis'!G181))</f>
        <v/>
      </c>
      <c r="H181" s="16"/>
      <c r="I181" s="23" t="str">
        <f ca="1">IF('h-kruis'!I181="","",IF('h-kruis'!I181=0.5,"½",'h-kruis'!I181))</f>
        <v/>
      </c>
      <c r="J181" s="23" t="str">
        <f ca="1">IF('h-kruis'!J181="","",IF('h-kruis'!J181=0.5,"½",'h-kruis'!J181))</f>
        <v/>
      </c>
      <c r="K181" s="9">
        <f ca="1">IF(LEN('h-kruis'!K181)&gt;1,IF(LEFT('h-kruis'!K181,1)="0","½",LEFT('h-kruis'!K181,1)&amp;"½"),'h-kruis'!K181)</f>
        <v>0</v>
      </c>
      <c r="L181" s="9">
        <f ca="1">_xlfn.RANK.EQ('h-kruis'!K181,'h-kruis'!K178:K183,0)</f>
        <v>1</v>
      </c>
      <c r="M181" s="61" t="s">
        <v>111</v>
      </c>
      <c r="N181" s="59" t="s">
        <v>118</v>
      </c>
      <c r="O181" s="59" t="s">
        <v>101</v>
      </c>
      <c r="P181" s="59" t="s">
        <v>119</v>
      </c>
    </row>
    <row r="182" spans="1:16" s="35" customFormat="1" ht="12.75">
      <c r="A182" s="18">
        <v>5</v>
      </c>
      <c r="B182" s="8" t="str">
        <f ca="1">OFFSET('h-lot'!A$5,('h-kruis'!A182-1)*6,0)</f>
        <v/>
      </c>
      <c r="C182" s="12" t="str">
        <f ca="1">OFFSET('h-lot'!B$5,('h-kruis'!A182-1)*6,0)</f>
        <v/>
      </c>
      <c r="D182" s="12" t="str">
        <f ca="1">OFFSET('h-lot'!C$5,('h-kruis'!A182-1)*6,0)</f>
        <v/>
      </c>
      <c r="E182" s="23" t="str">
        <f ca="1">IF('h-kruis'!E182="","",IF('h-kruis'!E182=0.5,"½",'h-kruis'!E182))</f>
        <v/>
      </c>
      <c r="F182" s="23" t="str">
        <f ca="1">IF('h-kruis'!F182="","",IF('h-kruis'!F182=0.5,"½",'h-kruis'!F182))</f>
        <v/>
      </c>
      <c r="G182" s="23" t="str">
        <f ca="1">IF('h-kruis'!G182="","",IF('h-kruis'!G182=0.5,"½",'h-kruis'!G182))</f>
        <v/>
      </c>
      <c r="H182" s="23" t="str">
        <f ca="1">IF('h-kruis'!H182="","",IF('h-kruis'!H182=0.5,"½",'h-kruis'!H182))</f>
        <v/>
      </c>
      <c r="I182" s="16"/>
      <c r="J182" s="23" t="str">
        <f ca="1">IF('h-kruis'!J182="","",IF('h-kruis'!J182=0.5,"½",'h-kruis'!J182))</f>
        <v/>
      </c>
      <c r="K182" s="9">
        <f ca="1">IF(LEN('h-kruis'!K182)&gt;1,IF(LEFT('h-kruis'!K182,1)="0","½",LEFT('h-kruis'!K182,1)&amp;"½"),'h-kruis'!K182)</f>
        <v>0</v>
      </c>
      <c r="L182" s="9">
        <f ca="1">_xlfn.RANK.EQ('h-kruis'!K182,'h-kruis'!K178:K183,0)</f>
        <v>1</v>
      </c>
      <c r="M182" s="61" t="s">
        <v>112</v>
      </c>
      <c r="N182" s="59" t="s">
        <v>102</v>
      </c>
      <c r="O182" s="59" t="s">
        <v>120</v>
      </c>
      <c r="P182" s="59" t="s">
        <v>121</v>
      </c>
    </row>
    <row r="183" spans="1:16" s="4" customFormat="1" ht="12.75">
      <c r="A183" s="18">
        <v>6</v>
      </c>
      <c r="B183" s="8" t="str">
        <f ca="1">OFFSET('h-lot'!A$6,('h-kruis'!A183-1)*6,0)</f>
        <v/>
      </c>
      <c r="C183" s="12" t="str">
        <f ca="1">OFFSET('h-lot'!B$6,('h-kruis'!A183-1)*6,0)</f>
        <v/>
      </c>
      <c r="D183" s="12" t="str">
        <f ca="1">OFFSET('h-lot'!C$6,('h-kruis'!A183-1)*6,0)</f>
        <v/>
      </c>
      <c r="E183" s="23" t="str">
        <f ca="1">IF('h-kruis'!E183="","",IF('h-kruis'!E183=0.5,"½",'h-kruis'!E183))</f>
        <v/>
      </c>
      <c r="F183" s="23" t="str">
        <f ca="1">IF('h-kruis'!F183="","",IF('h-kruis'!F183=0.5,"½",'h-kruis'!F183))</f>
        <v/>
      </c>
      <c r="G183" s="23" t="str">
        <f ca="1">IF('h-kruis'!G183="","",IF('h-kruis'!G183=0.5,"½",'h-kruis'!G183))</f>
        <v/>
      </c>
      <c r="H183" s="23" t="str">
        <f ca="1">IF('h-kruis'!H183="","",IF('h-kruis'!H183=0.5,"½",'h-kruis'!H183))</f>
        <v/>
      </c>
      <c r="I183" s="23" t="str">
        <f ca="1">IF('h-kruis'!I183="","",IF('h-kruis'!I183=0.5,"½",'h-kruis'!I183))</f>
        <v/>
      </c>
      <c r="J183" s="16"/>
      <c r="K183" s="9">
        <f ca="1">IF(LEN('h-kruis'!K183)&gt;1,IF(LEFT('h-kruis'!K183,1)="0","½",LEFT('h-kruis'!K183,1)&amp;"½"),'h-kruis'!K183)</f>
        <v>0</v>
      </c>
      <c r="L183" s="9">
        <f ca="1">_xlfn.RANK.EQ('h-kruis'!K183,'h-kruis'!K178:K183,0)</f>
        <v>1</v>
      </c>
      <c r="M183" s="13"/>
      <c r="N183" s="5"/>
      <c r="O183" s="5"/>
      <c r="P183" s="5"/>
    </row>
    <row r="184" spans="1:16" s="49" customFormat="1" ht="12.75">
      <c r="A184" s="1"/>
      <c r="B184" s="49" t="s">
        <v>19</v>
      </c>
      <c r="C184" s="13"/>
      <c r="E184" s="5"/>
      <c r="F184" s="5"/>
      <c r="G184" s="5"/>
      <c r="H184" s="5"/>
      <c r="I184" s="5"/>
      <c r="J184" s="5"/>
      <c r="K184" s="5"/>
      <c r="L184" s="5"/>
      <c r="M184" s="13"/>
      <c r="N184" s="5"/>
      <c r="O184" s="5"/>
      <c r="P184" s="5"/>
    </row>
    <row r="185" spans="1:16" s="49" customFormat="1" ht="12.75">
      <c r="A185" s="17"/>
      <c r="B185" s="6" t="str">
        <f>"Zeskamp "&amp;'h-kruis'!A185</f>
        <v>Zeskamp 24</v>
      </c>
      <c r="C185" s="11"/>
      <c r="D185" s="10"/>
      <c r="E185" s="7">
        <v>1</v>
      </c>
      <c r="F185" s="7">
        <v>2</v>
      </c>
      <c r="G185" s="7">
        <v>3</v>
      </c>
      <c r="H185" s="7">
        <v>4</v>
      </c>
      <c r="I185" s="7">
        <v>5</v>
      </c>
      <c r="J185" s="7">
        <v>6</v>
      </c>
      <c r="K185" s="7" t="s">
        <v>12</v>
      </c>
      <c r="L185" s="7" t="s">
        <v>47</v>
      </c>
      <c r="M185" s="15"/>
      <c r="N185" s="14" t="str">
        <f>"bord "&amp;'h-kruis'!B185</f>
        <v>bord 1</v>
      </c>
      <c r="O185" s="14" t="str">
        <f>"bord "&amp;'h-kruis'!C185</f>
        <v>bord 2</v>
      </c>
      <c r="P185" s="14" t="str">
        <f>"bord "&amp;'h-kruis'!D185</f>
        <v>bord 3</v>
      </c>
    </row>
    <row r="186" spans="1:16" s="49" customFormat="1" ht="12.75">
      <c r="A186" s="18">
        <v>1</v>
      </c>
      <c r="B186" s="8" t="str">
        <f ca="1">OFFSET('h-lot'!A$1,('h-kruis'!A186-1)*6,0)</f>
        <v/>
      </c>
      <c r="C186" s="12" t="str">
        <f ca="1">OFFSET('h-lot'!B$1,('h-kruis'!A186-1)*6,0)</f>
        <v/>
      </c>
      <c r="D186" s="12" t="str">
        <f ca="1">OFFSET('h-lot'!C$1,('h-kruis'!A186-1)*6,0)</f>
        <v/>
      </c>
      <c r="E186" s="16"/>
      <c r="F186" s="23" t="str">
        <f ca="1">IF('h-kruis'!F186="","",IF('h-kruis'!F186=0.5,"½",'h-kruis'!F186))</f>
        <v/>
      </c>
      <c r="G186" s="23" t="str">
        <f ca="1">IF('h-kruis'!G186="","",IF('h-kruis'!G186=0.5,"½",'h-kruis'!G186))</f>
        <v/>
      </c>
      <c r="H186" s="23" t="str">
        <f ca="1">IF('h-kruis'!H186="","",IF('h-kruis'!H186=0.5,"½",'h-kruis'!H186))</f>
        <v/>
      </c>
      <c r="I186" s="23" t="str">
        <f ca="1">IF('h-kruis'!I186="","",IF('h-kruis'!I186=0.5,"½",'h-kruis'!I186))</f>
        <v/>
      </c>
      <c r="J186" s="23" t="str">
        <f ca="1">IF('h-kruis'!J186="","",IF('h-kruis'!J186=0.5,"½",'h-kruis'!J186))</f>
        <v/>
      </c>
      <c r="K186" s="9">
        <f ca="1">IF(LEN('h-kruis'!K186)&gt;1,IF(LEFT('h-kruis'!K186,1)="0","½",LEFT('h-kruis'!K186,1)&amp;"½"),'h-kruis'!K186)</f>
        <v>0</v>
      </c>
      <c r="L186" s="9">
        <f ca="1">_xlfn.RANK.EQ('h-kruis'!K186,'h-kruis'!K186:K191,0)</f>
        <v>1</v>
      </c>
      <c r="M186" s="13" t="s">
        <v>14</v>
      </c>
      <c r="N186" s="59" t="s">
        <v>109</v>
      </c>
      <c r="O186" s="59" t="s">
        <v>18</v>
      </c>
      <c r="P186" s="59" t="s">
        <v>110</v>
      </c>
    </row>
    <row r="187" spans="1:16" s="49" customFormat="1" ht="12.75">
      <c r="A187" s="18">
        <v>2</v>
      </c>
      <c r="B187" s="8" t="str">
        <f ca="1">OFFSET('h-lot'!A$2,('h-kruis'!A187-1)*6,0)</f>
        <v/>
      </c>
      <c r="C187" s="12" t="str">
        <f ca="1">OFFSET('h-lot'!B$2,('h-kruis'!A187-1)*6,0)</f>
        <v/>
      </c>
      <c r="D187" s="12" t="str">
        <f ca="1">OFFSET('h-lot'!C$2,('h-kruis'!A187-1)*6,0)</f>
        <v/>
      </c>
      <c r="E187" s="23" t="str">
        <f ca="1">IF('h-kruis'!E187="","",IF('h-kruis'!E187=0.5,"½",'h-kruis'!E187))</f>
        <v/>
      </c>
      <c r="F187" s="16"/>
      <c r="G187" s="23" t="str">
        <f ca="1">IF('h-kruis'!G187="","",IF('h-kruis'!G187=0.5,"½",'h-kruis'!G187))</f>
        <v/>
      </c>
      <c r="H187" s="23" t="str">
        <f ca="1">IF('h-kruis'!H187="","",IF('h-kruis'!H187=0.5,"½",'h-kruis'!H187))</f>
        <v/>
      </c>
      <c r="I187" s="23" t="str">
        <f ca="1">IF('h-kruis'!I187="","",IF('h-kruis'!I187=0.5,"½",'h-kruis'!I187))</f>
        <v/>
      </c>
      <c r="J187" s="23" t="str">
        <f ca="1">IF('h-kruis'!J187="","",IF('h-kruis'!J187=0.5,"½",'h-kruis'!J187))</f>
        <v/>
      </c>
      <c r="K187" s="9">
        <f ca="1">IF(LEN('h-kruis'!K187)&gt;1,IF(LEFT('h-kruis'!K187,1)="0","½",LEFT('h-kruis'!K187,1)&amp;"½"),'h-kruis'!K187)</f>
        <v>0</v>
      </c>
      <c r="L187" s="9">
        <f ca="1">_xlfn.RANK.EQ('h-kruis'!K187,'h-kruis'!K186:K191,0)</f>
        <v>1</v>
      </c>
      <c r="M187" s="13" t="s">
        <v>15</v>
      </c>
      <c r="N187" s="59" t="s">
        <v>113</v>
      </c>
      <c r="O187" s="59" t="s">
        <v>114</v>
      </c>
      <c r="P187" s="60" t="s">
        <v>13</v>
      </c>
    </row>
    <row r="188" spans="1:16" ht="12.75">
      <c r="A188" s="18">
        <v>3</v>
      </c>
      <c r="B188" s="8" t="str">
        <f ca="1">OFFSET('h-lot'!A$3,('h-kruis'!A188-1)*6,0)</f>
        <v/>
      </c>
      <c r="C188" s="12" t="str">
        <f ca="1">OFFSET('h-lot'!B$3,('h-kruis'!A188-1)*6,0)</f>
        <v/>
      </c>
      <c r="D188" s="12" t="str">
        <f ca="1">OFFSET('h-lot'!C$3,('h-kruis'!A188-1)*6,0)</f>
        <v/>
      </c>
      <c r="E188" s="23" t="str">
        <f ca="1">IF('h-kruis'!E188="","",IF('h-kruis'!E188=0.5,"½",'h-kruis'!E188))</f>
        <v/>
      </c>
      <c r="F188" s="23" t="str">
        <f ca="1">IF('h-kruis'!F188="","",IF('h-kruis'!F188=0.5,"½",'h-kruis'!F188))</f>
        <v/>
      </c>
      <c r="G188" s="16"/>
      <c r="H188" s="23" t="str">
        <f ca="1">IF('h-kruis'!H188="","",IF('h-kruis'!H188=0.5,"½",'h-kruis'!H188))</f>
        <v/>
      </c>
      <c r="I188" s="23" t="str">
        <f ca="1">IF('h-kruis'!I188="","",IF('h-kruis'!I188=0.5,"½",'h-kruis'!I188))</f>
        <v/>
      </c>
      <c r="J188" s="23" t="str">
        <f ca="1">IF('h-kruis'!J188="","",IF('h-kruis'!J188=0.5,"½",'h-kruis'!J188))</f>
        <v/>
      </c>
      <c r="K188" s="9">
        <f ca="1">IF(LEN('h-kruis'!K188)&gt;1,IF(LEFT('h-kruis'!K188,1)="0","½",LEFT('h-kruis'!K188,1)&amp;"½"),'h-kruis'!K188)</f>
        <v>0</v>
      </c>
      <c r="L188" s="9">
        <f ca="1">_xlfn.RANK.EQ('h-kruis'!K188,'h-kruis'!K186:K191,0)</f>
        <v>1</v>
      </c>
      <c r="M188" s="13" t="s">
        <v>16</v>
      </c>
      <c r="N188" s="59" t="s">
        <v>115</v>
      </c>
      <c r="O188" s="59" t="s">
        <v>116</v>
      </c>
      <c r="P188" s="59" t="s">
        <v>117</v>
      </c>
    </row>
    <row r="189" spans="1:16" s="4" customFormat="1" ht="12.75">
      <c r="A189" s="18">
        <v>4</v>
      </c>
      <c r="B189" s="8" t="str">
        <f ca="1">OFFSET('h-lot'!A$4,('h-kruis'!A189-1)*6,0)</f>
        <v/>
      </c>
      <c r="C189" s="12" t="str">
        <f ca="1">OFFSET('h-lot'!B$4,('h-kruis'!A189-1)*6,0)</f>
        <v/>
      </c>
      <c r="D189" s="12" t="str">
        <f ca="1">OFFSET('h-lot'!C$4,('h-kruis'!A189-1)*6,0)</f>
        <v/>
      </c>
      <c r="E189" s="23" t="str">
        <f ca="1">IF('h-kruis'!E189="","",IF('h-kruis'!E189=0.5,"½",'h-kruis'!E189))</f>
        <v/>
      </c>
      <c r="F189" s="23" t="str">
        <f ca="1">IF('h-kruis'!F189="","",IF('h-kruis'!F189=0.5,"½",'h-kruis'!F189))</f>
        <v/>
      </c>
      <c r="G189" s="23" t="str">
        <f ca="1">IF('h-kruis'!G189="","",IF('h-kruis'!G189=0.5,"½",'h-kruis'!G189))</f>
        <v/>
      </c>
      <c r="H189" s="16"/>
      <c r="I189" s="23" t="str">
        <f ca="1">IF('h-kruis'!I189="","",IF('h-kruis'!I189=0.5,"½",'h-kruis'!I189))</f>
        <v/>
      </c>
      <c r="J189" s="23" t="str">
        <f ca="1">IF('h-kruis'!J189="","",IF('h-kruis'!J189=0.5,"½",'h-kruis'!J189))</f>
        <v/>
      </c>
      <c r="K189" s="9">
        <f ca="1">IF(LEN('h-kruis'!K189)&gt;1,IF(LEFT('h-kruis'!K189,1)="0","½",LEFT('h-kruis'!K189,1)&amp;"½"),'h-kruis'!K189)</f>
        <v>0</v>
      </c>
      <c r="L189" s="9">
        <f ca="1">_xlfn.RANK.EQ('h-kruis'!K189,'h-kruis'!K186:K191,0)</f>
        <v>1</v>
      </c>
      <c r="M189" s="61" t="s">
        <v>111</v>
      </c>
      <c r="N189" s="59" t="s">
        <v>118</v>
      </c>
      <c r="O189" s="59" t="s">
        <v>101</v>
      </c>
      <c r="P189" s="59" t="s">
        <v>119</v>
      </c>
    </row>
    <row r="190" spans="1:16" s="49" customFormat="1" ht="12.75">
      <c r="A190" s="18">
        <v>5</v>
      </c>
      <c r="B190" s="8" t="str">
        <f ca="1">OFFSET('h-lot'!A$5,('h-kruis'!A190-1)*6,0)</f>
        <v/>
      </c>
      <c r="C190" s="12" t="str">
        <f ca="1">OFFSET('h-lot'!B$5,('h-kruis'!A190-1)*6,0)</f>
        <v/>
      </c>
      <c r="D190" s="12" t="str">
        <f ca="1">OFFSET('h-lot'!C$5,('h-kruis'!A190-1)*6,0)</f>
        <v/>
      </c>
      <c r="E190" s="23" t="str">
        <f ca="1">IF('h-kruis'!E190="","",IF('h-kruis'!E190=0.5,"½",'h-kruis'!E190))</f>
        <v/>
      </c>
      <c r="F190" s="23" t="str">
        <f ca="1">IF('h-kruis'!F190="","",IF('h-kruis'!F190=0.5,"½",'h-kruis'!F190))</f>
        <v/>
      </c>
      <c r="G190" s="23" t="str">
        <f ca="1">IF('h-kruis'!G190="","",IF('h-kruis'!G190=0.5,"½",'h-kruis'!G190))</f>
        <v/>
      </c>
      <c r="H190" s="23" t="str">
        <f ca="1">IF('h-kruis'!H190="","",IF('h-kruis'!H190=0.5,"½",'h-kruis'!H190))</f>
        <v/>
      </c>
      <c r="I190" s="16"/>
      <c r="J190" s="23" t="str">
        <f ca="1">IF('h-kruis'!J190="","",IF('h-kruis'!J190=0.5,"½",'h-kruis'!J190))</f>
        <v/>
      </c>
      <c r="K190" s="9">
        <f ca="1">IF(LEN('h-kruis'!K190)&gt;1,IF(LEFT('h-kruis'!K190,1)="0","½",LEFT('h-kruis'!K190,1)&amp;"½"),'h-kruis'!K190)</f>
        <v>0</v>
      </c>
      <c r="L190" s="9">
        <f ca="1">_xlfn.RANK.EQ('h-kruis'!K190,'h-kruis'!K186:K191,0)</f>
        <v>1</v>
      </c>
      <c r="M190" s="61" t="s">
        <v>112</v>
      </c>
      <c r="N190" s="59" t="s">
        <v>102</v>
      </c>
      <c r="O190" s="59" t="s">
        <v>120</v>
      </c>
      <c r="P190" s="59" t="s">
        <v>121</v>
      </c>
    </row>
    <row r="191" spans="1:16" s="49" customFormat="1" ht="12.75">
      <c r="A191" s="18">
        <v>6</v>
      </c>
      <c r="B191" s="8" t="str">
        <f ca="1">OFFSET('h-lot'!A$6,('h-kruis'!A191-1)*6,0)</f>
        <v/>
      </c>
      <c r="C191" s="12" t="str">
        <f ca="1">OFFSET('h-lot'!B$6,('h-kruis'!A191-1)*6,0)</f>
        <v/>
      </c>
      <c r="D191" s="12" t="str">
        <f ca="1">OFFSET('h-lot'!C$6,('h-kruis'!A191-1)*6,0)</f>
        <v/>
      </c>
      <c r="E191" s="23" t="str">
        <f ca="1">IF('h-kruis'!E191="","",IF('h-kruis'!E191=0.5,"½",'h-kruis'!E191))</f>
        <v/>
      </c>
      <c r="F191" s="23" t="str">
        <f ca="1">IF('h-kruis'!F191="","",IF('h-kruis'!F191=0.5,"½",'h-kruis'!F191))</f>
        <v/>
      </c>
      <c r="G191" s="23" t="str">
        <f ca="1">IF('h-kruis'!G191="","",IF('h-kruis'!G191=0.5,"½",'h-kruis'!G191))</f>
        <v/>
      </c>
      <c r="H191" s="23" t="str">
        <f ca="1">IF('h-kruis'!H191="","",IF('h-kruis'!H191=0.5,"½",'h-kruis'!H191))</f>
        <v/>
      </c>
      <c r="I191" s="23" t="str">
        <f ca="1">IF('h-kruis'!I191="","",IF('h-kruis'!I191=0.5,"½",'h-kruis'!I191))</f>
        <v/>
      </c>
      <c r="J191" s="16"/>
      <c r="K191" s="9">
        <f ca="1">IF(LEN('h-kruis'!K191)&gt;1,IF(LEFT('h-kruis'!K191,1)="0","½",LEFT('h-kruis'!K191,1)&amp;"½"),'h-kruis'!K191)</f>
        <v>0</v>
      </c>
      <c r="L191" s="9">
        <f ca="1">_xlfn.RANK.EQ('h-kruis'!K191,'h-kruis'!K186:K191,0)</f>
        <v>1</v>
      </c>
      <c r="M191" s="13"/>
      <c r="N191" s="5"/>
      <c r="O191" s="5"/>
      <c r="P191" s="5"/>
    </row>
    <row r="192" spans="1:16" s="49" customFormat="1" ht="12.75">
      <c r="A192" s="1"/>
      <c r="B192" s="49" t="s">
        <v>19</v>
      </c>
      <c r="C192" s="13"/>
      <c r="E192" s="5"/>
      <c r="F192" s="5"/>
      <c r="G192" s="5"/>
      <c r="H192" s="5"/>
      <c r="I192" s="5"/>
      <c r="J192" s="5"/>
      <c r="K192" s="5"/>
      <c r="L192" s="5"/>
      <c r="M192" s="13"/>
      <c r="N192" s="5"/>
      <c r="O192" s="5"/>
      <c r="P192" s="5"/>
    </row>
    <row r="193" spans="1:16" s="49" customFormat="1" ht="12.75">
      <c r="A193" s="17"/>
      <c r="B193" s="6" t="str">
        <f>"Zeskamp "&amp;'h-kruis'!A193</f>
        <v>Zeskamp 25</v>
      </c>
      <c r="C193" s="11"/>
      <c r="D193" s="10"/>
      <c r="E193" s="7">
        <v>1</v>
      </c>
      <c r="F193" s="7">
        <v>2</v>
      </c>
      <c r="G193" s="7">
        <v>3</v>
      </c>
      <c r="H193" s="7">
        <v>4</v>
      </c>
      <c r="I193" s="7">
        <v>5</v>
      </c>
      <c r="J193" s="7">
        <v>6</v>
      </c>
      <c r="K193" s="7" t="s">
        <v>12</v>
      </c>
      <c r="L193" s="7" t="s">
        <v>47</v>
      </c>
      <c r="M193" s="15"/>
      <c r="N193" s="14" t="str">
        <f>"bord "&amp;'h-kruis'!B193</f>
        <v>bord 1</v>
      </c>
      <c r="O193" s="14" t="str">
        <f>"bord "&amp;'h-kruis'!C193</f>
        <v>bord 2</v>
      </c>
      <c r="P193" s="14" t="str">
        <f>"bord "&amp;'h-kruis'!D193</f>
        <v>bord 3</v>
      </c>
    </row>
    <row r="194" spans="1:16" ht="12.75">
      <c r="A194" s="18">
        <v>1</v>
      </c>
      <c r="B194" s="8" t="str">
        <f ca="1">OFFSET('h-lot'!A$1,('h-kruis'!A194-1)*6,0)</f>
        <v/>
      </c>
      <c r="C194" s="12" t="str">
        <f ca="1">OFFSET('h-lot'!B$1,('h-kruis'!A194-1)*6,0)</f>
        <v/>
      </c>
      <c r="D194" s="12" t="str">
        <f ca="1">OFFSET('h-lot'!C$1,('h-kruis'!A194-1)*6,0)</f>
        <v/>
      </c>
      <c r="E194" s="16"/>
      <c r="F194" s="23" t="str">
        <f ca="1">IF('h-kruis'!F194="","",IF('h-kruis'!F194=0.5,"½",'h-kruis'!F194))</f>
        <v/>
      </c>
      <c r="G194" s="23" t="str">
        <f ca="1">IF('h-kruis'!G194="","",IF('h-kruis'!G194=0.5,"½",'h-kruis'!G194))</f>
        <v/>
      </c>
      <c r="H194" s="23" t="str">
        <f ca="1">IF('h-kruis'!H194="","",IF('h-kruis'!H194=0.5,"½",'h-kruis'!H194))</f>
        <v/>
      </c>
      <c r="I194" s="23" t="str">
        <f ca="1">IF('h-kruis'!I194="","",IF('h-kruis'!I194=0.5,"½",'h-kruis'!I194))</f>
        <v/>
      </c>
      <c r="J194" s="23" t="str">
        <f ca="1">IF('h-kruis'!J194="","",IF('h-kruis'!J194=0.5,"½",'h-kruis'!J194))</f>
        <v/>
      </c>
      <c r="K194" s="9">
        <f ca="1">IF(LEN('h-kruis'!K194)&gt;1,IF(LEFT('h-kruis'!K194,1)="0","½",LEFT('h-kruis'!K194,1)&amp;"½"),'h-kruis'!K194)</f>
        <v>0</v>
      </c>
      <c r="L194" s="9">
        <f ca="1">_xlfn.RANK.EQ('h-kruis'!K194,'h-kruis'!K194:K199,0)</f>
        <v>1</v>
      </c>
      <c r="M194" s="13" t="s">
        <v>14</v>
      </c>
      <c r="N194" s="59" t="s">
        <v>109</v>
      </c>
      <c r="O194" s="59" t="s">
        <v>18</v>
      </c>
      <c r="P194" s="59" t="s">
        <v>110</v>
      </c>
    </row>
    <row r="195" spans="1:16" s="4" customFormat="1" ht="12.75">
      <c r="A195" s="18">
        <v>2</v>
      </c>
      <c r="B195" s="8" t="str">
        <f ca="1">OFFSET('h-lot'!A$2,('h-kruis'!A195-1)*6,0)</f>
        <v/>
      </c>
      <c r="C195" s="12" t="str">
        <f ca="1">OFFSET('h-lot'!B$2,('h-kruis'!A195-1)*6,0)</f>
        <v/>
      </c>
      <c r="D195" s="12" t="str">
        <f ca="1">OFFSET('h-lot'!C$2,('h-kruis'!A195-1)*6,0)</f>
        <v/>
      </c>
      <c r="E195" s="23" t="str">
        <f ca="1">IF('h-kruis'!E195="","",IF('h-kruis'!E195=0.5,"½",'h-kruis'!E195))</f>
        <v/>
      </c>
      <c r="F195" s="16"/>
      <c r="G195" s="23" t="str">
        <f ca="1">IF('h-kruis'!G195="","",IF('h-kruis'!G195=0.5,"½",'h-kruis'!G195))</f>
        <v/>
      </c>
      <c r="H195" s="23" t="str">
        <f ca="1">IF('h-kruis'!H195="","",IF('h-kruis'!H195=0.5,"½",'h-kruis'!H195))</f>
        <v/>
      </c>
      <c r="I195" s="23" t="str">
        <f ca="1">IF('h-kruis'!I195="","",IF('h-kruis'!I195=0.5,"½",'h-kruis'!I195))</f>
        <v/>
      </c>
      <c r="J195" s="23" t="str">
        <f ca="1">IF('h-kruis'!J195="","",IF('h-kruis'!J195=0.5,"½",'h-kruis'!J195))</f>
        <v/>
      </c>
      <c r="K195" s="9">
        <f ca="1">IF(LEN('h-kruis'!K195)&gt;1,IF(LEFT('h-kruis'!K195,1)="0","½",LEFT('h-kruis'!K195,1)&amp;"½"),'h-kruis'!K195)</f>
        <v>0</v>
      </c>
      <c r="L195" s="9">
        <f ca="1">_xlfn.RANK.EQ('h-kruis'!K195,'h-kruis'!K194:K199,0)</f>
        <v>1</v>
      </c>
      <c r="M195" s="13" t="s">
        <v>15</v>
      </c>
      <c r="N195" s="59" t="s">
        <v>113</v>
      </c>
      <c r="O195" s="59" t="s">
        <v>114</v>
      </c>
      <c r="P195" s="60" t="s">
        <v>13</v>
      </c>
    </row>
    <row r="196" spans="1:16" s="49" customFormat="1" ht="12.75">
      <c r="A196" s="18">
        <v>3</v>
      </c>
      <c r="B196" s="8" t="str">
        <f ca="1">OFFSET('h-lot'!A$3,('h-kruis'!A196-1)*6,0)</f>
        <v/>
      </c>
      <c r="C196" s="12" t="str">
        <f ca="1">OFFSET('h-lot'!B$3,('h-kruis'!A196-1)*6,0)</f>
        <v/>
      </c>
      <c r="D196" s="12" t="str">
        <f ca="1">OFFSET('h-lot'!C$3,('h-kruis'!A196-1)*6,0)</f>
        <v/>
      </c>
      <c r="E196" s="23" t="str">
        <f ca="1">IF('h-kruis'!E196="","",IF('h-kruis'!E196=0.5,"½",'h-kruis'!E196))</f>
        <v/>
      </c>
      <c r="F196" s="23" t="str">
        <f ca="1">IF('h-kruis'!F196="","",IF('h-kruis'!F196=0.5,"½",'h-kruis'!F196))</f>
        <v/>
      </c>
      <c r="G196" s="16"/>
      <c r="H196" s="23" t="str">
        <f ca="1">IF('h-kruis'!H196="","",IF('h-kruis'!H196=0.5,"½",'h-kruis'!H196))</f>
        <v/>
      </c>
      <c r="I196" s="23" t="str">
        <f ca="1">IF('h-kruis'!I196="","",IF('h-kruis'!I196=0.5,"½",'h-kruis'!I196))</f>
        <v/>
      </c>
      <c r="J196" s="23" t="str">
        <f ca="1">IF('h-kruis'!J196="","",IF('h-kruis'!J196=0.5,"½",'h-kruis'!J196))</f>
        <v/>
      </c>
      <c r="K196" s="9">
        <f ca="1">IF(LEN('h-kruis'!K196)&gt;1,IF(LEFT('h-kruis'!K196,1)="0","½",LEFT('h-kruis'!K196,1)&amp;"½"),'h-kruis'!K196)</f>
        <v>0</v>
      </c>
      <c r="L196" s="9">
        <f ca="1">_xlfn.RANK.EQ('h-kruis'!K196,'h-kruis'!K194:K199,0)</f>
        <v>1</v>
      </c>
      <c r="M196" s="13" t="s">
        <v>16</v>
      </c>
      <c r="N196" s="59" t="s">
        <v>115</v>
      </c>
      <c r="O196" s="59" t="s">
        <v>116</v>
      </c>
      <c r="P196" s="59" t="s">
        <v>117</v>
      </c>
    </row>
    <row r="197" spans="1:16" s="49" customFormat="1" ht="12.75">
      <c r="A197" s="18">
        <v>4</v>
      </c>
      <c r="B197" s="8" t="str">
        <f ca="1">OFFSET('h-lot'!A$4,('h-kruis'!A197-1)*6,0)</f>
        <v/>
      </c>
      <c r="C197" s="12" t="str">
        <f ca="1">OFFSET('h-lot'!B$4,('h-kruis'!A197-1)*6,0)</f>
        <v/>
      </c>
      <c r="D197" s="12" t="str">
        <f ca="1">OFFSET('h-lot'!C$4,('h-kruis'!A197-1)*6,0)</f>
        <v/>
      </c>
      <c r="E197" s="23" t="str">
        <f ca="1">IF('h-kruis'!E197="","",IF('h-kruis'!E197=0.5,"½",'h-kruis'!E197))</f>
        <v/>
      </c>
      <c r="F197" s="23" t="str">
        <f ca="1">IF('h-kruis'!F197="","",IF('h-kruis'!F197=0.5,"½",'h-kruis'!F197))</f>
        <v/>
      </c>
      <c r="G197" s="23" t="str">
        <f ca="1">IF('h-kruis'!G197="","",IF('h-kruis'!G197=0.5,"½",'h-kruis'!G197))</f>
        <v/>
      </c>
      <c r="H197" s="16"/>
      <c r="I197" s="23" t="str">
        <f ca="1">IF('h-kruis'!I197="","",IF('h-kruis'!I197=0.5,"½",'h-kruis'!I197))</f>
        <v/>
      </c>
      <c r="J197" s="23" t="str">
        <f ca="1">IF('h-kruis'!J197="","",IF('h-kruis'!J197=0.5,"½",'h-kruis'!J197))</f>
        <v/>
      </c>
      <c r="K197" s="9">
        <f ca="1">IF(LEN('h-kruis'!K197)&gt;1,IF(LEFT('h-kruis'!K197,1)="0","½",LEFT('h-kruis'!K197,1)&amp;"½"),'h-kruis'!K197)</f>
        <v>0</v>
      </c>
      <c r="L197" s="9">
        <f ca="1">_xlfn.RANK.EQ('h-kruis'!K197,'h-kruis'!K194:K199,0)</f>
        <v>1</v>
      </c>
      <c r="M197" s="61" t="s">
        <v>111</v>
      </c>
      <c r="N197" s="59" t="s">
        <v>118</v>
      </c>
      <c r="O197" s="59" t="s">
        <v>101</v>
      </c>
      <c r="P197" s="59" t="s">
        <v>119</v>
      </c>
    </row>
    <row r="198" spans="1:16" s="49" customFormat="1" ht="12.75">
      <c r="A198" s="18">
        <v>5</v>
      </c>
      <c r="B198" s="8" t="str">
        <f ca="1">OFFSET('h-lot'!A$5,('h-kruis'!A198-1)*6,0)</f>
        <v/>
      </c>
      <c r="C198" s="12" t="str">
        <f ca="1">OFFSET('h-lot'!B$5,('h-kruis'!A198-1)*6,0)</f>
        <v/>
      </c>
      <c r="D198" s="12" t="str">
        <f ca="1">OFFSET('h-lot'!C$5,('h-kruis'!A198-1)*6,0)</f>
        <v/>
      </c>
      <c r="E198" s="23" t="str">
        <f ca="1">IF('h-kruis'!E198="","",IF('h-kruis'!E198=0.5,"½",'h-kruis'!E198))</f>
        <v/>
      </c>
      <c r="F198" s="23" t="str">
        <f ca="1">IF('h-kruis'!F198="","",IF('h-kruis'!F198=0.5,"½",'h-kruis'!F198))</f>
        <v/>
      </c>
      <c r="G198" s="23" t="str">
        <f ca="1">IF('h-kruis'!G198="","",IF('h-kruis'!G198=0.5,"½",'h-kruis'!G198))</f>
        <v/>
      </c>
      <c r="H198" s="23" t="str">
        <f ca="1">IF('h-kruis'!H198="","",IF('h-kruis'!H198=0.5,"½",'h-kruis'!H198))</f>
        <v/>
      </c>
      <c r="I198" s="16"/>
      <c r="J198" s="23" t="str">
        <f ca="1">IF('h-kruis'!J198="","",IF('h-kruis'!J198=0.5,"½",'h-kruis'!J198))</f>
        <v/>
      </c>
      <c r="K198" s="9">
        <f ca="1">IF(LEN('h-kruis'!K198)&gt;1,IF(LEFT('h-kruis'!K198,1)="0","½",LEFT('h-kruis'!K198,1)&amp;"½"),'h-kruis'!K198)</f>
        <v>0</v>
      </c>
      <c r="L198" s="9">
        <f ca="1">_xlfn.RANK.EQ('h-kruis'!K198,'h-kruis'!K194:K199,0)</f>
        <v>1</v>
      </c>
      <c r="M198" s="61" t="s">
        <v>112</v>
      </c>
      <c r="N198" s="59" t="s">
        <v>102</v>
      </c>
      <c r="O198" s="59" t="s">
        <v>120</v>
      </c>
      <c r="P198" s="59" t="s">
        <v>121</v>
      </c>
    </row>
    <row r="199" spans="1:16" s="49" customFormat="1" ht="12.75">
      <c r="A199" s="18">
        <v>6</v>
      </c>
      <c r="B199" s="8" t="str">
        <f ca="1">OFFSET('h-lot'!A$6,('h-kruis'!A199-1)*6,0)</f>
        <v/>
      </c>
      <c r="C199" s="12" t="str">
        <f ca="1">OFFSET('h-lot'!B$6,('h-kruis'!A199-1)*6,0)</f>
        <v/>
      </c>
      <c r="D199" s="12" t="str">
        <f ca="1">OFFSET('h-lot'!C$6,('h-kruis'!A199-1)*6,0)</f>
        <v/>
      </c>
      <c r="E199" s="23" t="str">
        <f ca="1">IF('h-kruis'!E199="","",IF('h-kruis'!E199=0.5,"½",'h-kruis'!E199))</f>
        <v/>
      </c>
      <c r="F199" s="23" t="str">
        <f ca="1">IF('h-kruis'!F199="","",IF('h-kruis'!F199=0.5,"½",'h-kruis'!F199))</f>
        <v/>
      </c>
      <c r="G199" s="23" t="str">
        <f ca="1">IF('h-kruis'!G199="","",IF('h-kruis'!G199=0.5,"½",'h-kruis'!G199))</f>
        <v/>
      </c>
      <c r="H199" s="23" t="str">
        <f ca="1">IF('h-kruis'!H199="","",IF('h-kruis'!H199=0.5,"½",'h-kruis'!H199))</f>
        <v/>
      </c>
      <c r="I199" s="23" t="str">
        <f ca="1">IF('h-kruis'!I199="","",IF('h-kruis'!I199=0.5,"½",'h-kruis'!I199))</f>
        <v/>
      </c>
      <c r="J199" s="16"/>
      <c r="K199" s="9">
        <f ca="1">IF(LEN('h-kruis'!K199)&gt;1,IF(LEFT('h-kruis'!K199,1)="0","½",LEFT('h-kruis'!K199,1)&amp;"½"),'h-kruis'!K199)</f>
        <v>0</v>
      </c>
      <c r="L199" s="9">
        <f ca="1">_xlfn.RANK.EQ('h-kruis'!K199,'h-kruis'!K194:K199,0)</f>
        <v>1</v>
      </c>
      <c r="M199" s="13"/>
      <c r="N199" s="5"/>
      <c r="O199" s="5"/>
      <c r="P199" s="5"/>
    </row>
    <row r="200" spans="2:4" ht="12.75">
      <c r="B200" s="49" t="s">
        <v>19</v>
      </c>
      <c r="D200" s="49"/>
    </row>
    <row r="201" spans="1:16" s="4" customFormat="1" ht="12.75">
      <c r="A201" s="17"/>
      <c r="B201" s="6" t="str">
        <f>"Zeskamp "&amp;'h-kruis'!A201</f>
        <v>Zeskamp 26</v>
      </c>
      <c r="C201" s="11"/>
      <c r="D201" s="10"/>
      <c r="E201" s="7">
        <v>1</v>
      </c>
      <c r="F201" s="7">
        <v>2</v>
      </c>
      <c r="G201" s="7">
        <v>3</v>
      </c>
      <c r="H201" s="7">
        <v>4</v>
      </c>
      <c r="I201" s="7">
        <v>5</v>
      </c>
      <c r="J201" s="7">
        <v>6</v>
      </c>
      <c r="K201" s="7" t="s">
        <v>12</v>
      </c>
      <c r="L201" s="7" t="s">
        <v>47</v>
      </c>
      <c r="M201" s="15"/>
      <c r="N201" s="14" t="str">
        <f>"bord "&amp;'h-kruis'!B201</f>
        <v>bord 1</v>
      </c>
      <c r="O201" s="14" t="str">
        <f>"bord "&amp;'h-kruis'!C201</f>
        <v>bord 2</v>
      </c>
      <c r="P201" s="14" t="str">
        <f>"bord "&amp;'h-kruis'!D201</f>
        <v>bord 3</v>
      </c>
    </row>
    <row r="202" spans="1:16" s="49" customFormat="1" ht="12.75">
      <c r="A202" s="18">
        <v>1</v>
      </c>
      <c r="B202" s="8" t="str">
        <f ca="1">OFFSET('h-lot'!A$1,('h-kruis'!A202-1)*6,0)</f>
        <v/>
      </c>
      <c r="C202" s="12" t="str">
        <f ca="1">OFFSET('h-lot'!B$1,('h-kruis'!A202-1)*6,0)</f>
        <v/>
      </c>
      <c r="D202" s="12" t="str">
        <f ca="1">OFFSET('h-lot'!C$1,('h-kruis'!A202-1)*6,0)</f>
        <v/>
      </c>
      <c r="E202" s="16"/>
      <c r="F202" s="23" t="str">
        <f ca="1">IF('h-kruis'!F202="","",IF('h-kruis'!F202=0.5,"½",'h-kruis'!F202))</f>
        <v/>
      </c>
      <c r="G202" s="23" t="str">
        <f ca="1">IF('h-kruis'!G202="","",IF('h-kruis'!G202=0.5,"½",'h-kruis'!G202))</f>
        <v/>
      </c>
      <c r="H202" s="23" t="str">
        <f ca="1">IF('h-kruis'!H202="","",IF('h-kruis'!H202=0.5,"½",'h-kruis'!H202))</f>
        <v/>
      </c>
      <c r="I202" s="23" t="str">
        <f ca="1">IF('h-kruis'!I202="","",IF('h-kruis'!I202=0.5,"½",'h-kruis'!I202))</f>
        <v/>
      </c>
      <c r="J202" s="23" t="str">
        <f ca="1">IF('h-kruis'!J202="","",IF('h-kruis'!J202=0.5,"½",'h-kruis'!J202))</f>
        <v/>
      </c>
      <c r="K202" s="9">
        <f ca="1">IF(LEN('h-kruis'!K202)&gt;1,IF(LEFT('h-kruis'!K202,1)="0","½",LEFT('h-kruis'!K202,1)&amp;"½"),'h-kruis'!K202)</f>
        <v>0</v>
      </c>
      <c r="L202" s="9">
        <f ca="1">_xlfn.RANK.EQ('h-kruis'!K202,'h-kruis'!K202:K207,0)</f>
        <v>1</v>
      </c>
      <c r="M202" s="13" t="s">
        <v>14</v>
      </c>
      <c r="N202" s="59" t="s">
        <v>109</v>
      </c>
      <c r="O202" s="59" t="s">
        <v>18</v>
      </c>
      <c r="P202" s="59" t="s">
        <v>110</v>
      </c>
    </row>
    <row r="203" spans="1:16" s="49" customFormat="1" ht="12.75">
      <c r="A203" s="18">
        <v>2</v>
      </c>
      <c r="B203" s="8" t="str">
        <f ca="1">OFFSET('h-lot'!A$2,('h-kruis'!A203-1)*6,0)</f>
        <v/>
      </c>
      <c r="C203" s="12" t="str">
        <f ca="1">OFFSET('h-lot'!B$2,('h-kruis'!A203-1)*6,0)</f>
        <v/>
      </c>
      <c r="D203" s="12" t="str">
        <f ca="1">OFFSET('h-lot'!C$2,('h-kruis'!A203-1)*6,0)</f>
        <v/>
      </c>
      <c r="E203" s="23" t="str">
        <f ca="1">IF('h-kruis'!E203="","",IF('h-kruis'!E203=0.5,"½",'h-kruis'!E203))</f>
        <v/>
      </c>
      <c r="F203" s="16"/>
      <c r="G203" s="23" t="str">
        <f ca="1">IF('h-kruis'!G203="","",IF('h-kruis'!G203=0.5,"½",'h-kruis'!G203))</f>
        <v/>
      </c>
      <c r="H203" s="23" t="str">
        <f ca="1">IF('h-kruis'!H203="","",IF('h-kruis'!H203=0.5,"½",'h-kruis'!H203))</f>
        <v/>
      </c>
      <c r="I203" s="23" t="str">
        <f ca="1">IF('h-kruis'!I203="","",IF('h-kruis'!I203=0.5,"½",'h-kruis'!I203))</f>
        <v/>
      </c>
      <c r="J203" s="23" t="str">
        <f ca="1">IF('h-kruis'!J203="","",IF('h-kruis'!J203=0.5,"½",'h-kruis'!J203))</f>
        <v/>
      </c>
      <c r="K203" s="9">
        <f ca="1">IF(LEN('h-kruis'!K203)&gt;1,IF(LEFT('h-kruis'!K203,1)="0","½",LEFT('h-kruis'!K203,1)&amp;"½"),'h-kruis'!K203)</f>
        <v>0</v>
      </c>
      <c r="L203" s="9">
        <f ca="1">_xlfn.RANK.EQ('h-kruis'!K203,'h-kruis'!K202:K207,0)</f>
        <v>1</v>
      </c>
      <c r="M203" s="13" t="s">
        <v>15</v>
      </c>
      <c r="N203" s="59" t="s">
        <v>113</v>
      </c>
      <c r="O203" s="59" t="s">
        <v>114</v>
      </c>
      <c r="P203" s="60" t="s">
        <v>13</v>
      </c>
    </row>
    <row r="204" spans="1:16" s="49" customFormat="1" ht="12.75">
      <c r="A204" s="18">
        <v>3</v>
      </c>
      <c r="B204" s="8" t="str">
        <f ca="1">OFFSET('h-lot'!A$3,('h-kruis'!A204-1)*6,0)</f>
        <v/>
      </c>
      <c r="C204" s="12" t="str">
        <f ca="1">OFFSET('h-lot'!B$3,('h-kruis'!A204-1)*6,0)</f>
        <v/>
      </c>
      <c r="D204" s="12" t="str">
        <f ca="1">OFFSET('h-lot'!C$3,('h-kruis'!A204-1)*6,0)</f>
        <v/>
      </c>
      <c r="E204" s="23" t="str">
        <f ca="1">IF('h-kruis'!E204="","",IF('h-kruis'!E204=0.5,"½",'h-kruis'!E204))</f>
        <v/>
      </c>
      <c r="F204" s="23" t="str">
        <f ca="1">IF('h-kruis'!F204="","",IF('h-kruis'!F204=0.5,"½",'h-kruis'!F204))</f>
        <v/>
      </c>
      <c r="G204" s="16"/>
      <c r="H204" s="23" t="str">
        <f ca="1">IF('h-kruis'!H204="","",IF('h-kruis'!H204=0.5,"½",'h-kruis'!H204))</f>
        <v/>
      </c>
      <c r="I204" s="23" t="str">
        <f ca="1">IF('h-kruis'!I204="","",IF('h-kruis'!I204=0.5,"½",'h-kruis'!I204))</f>
        <v/>
      </c>
      <c r="J204" s="23" t="str">
        <f ca="1">IF('h-kruis'!J204="","",IF('h-kruis'!J204=0.5,"½",'h-kruis'!J204))</f>
        <v/>
      </c>
      <c r="K204" s="9">
        <f ca="1">IF(LEN('h-kruis'!K204)&gt;1,IF(LEFT('h-kruis'!K204,1)="0","½",LEFT('h-kruis'!K204,1)&amp;"½"),'h-kruis'!K204)</f>
        <v>0</v>
      </c>
      <c r="L204" s="9">
        <f ca="1">_xlfn.RANK.EQ('h-kruis'!K204,'h-kruis'!K202:K207,0)</f>
        <v>1</v>
      </c>
      <c r="M204" s="13" t="s">
        <v>16</v>
      </c>
      <c r="N204" s="59" t="s">
        <v>115</v>
      </c>
      <c r="O204" s="59" t="s">
        <v>116</v>
      </c>
      <c r="P204" s="59" t="s">
        <v>117</v>
      </c>
    </row>
    <row r="205" spans="1:16" s="49" customFormat="1" ht="12.75">
      <c r="A205" s="18">
        <v>4</v>
      </c>
      <c r="B205" s="8" t="str">
        <f ca="1">OFFSET('h-lot'!A$4,('h-kruis'!A205-1)*6,0)</f>
        <v/>
      </c>
      <c r="C205" s="12" t="str">
        <f ca="1">OFFSET('h-lot'!B$4,('h-kruis'!A205-1)*6,0)</f>
        <v/>
      </c>
      <c r="D205" s="12" t="str">
        <f ca="1">OFFSET('h-lot'!C$4,('h-kruis'!A205-1)*6,0)</f>
        <v/>
      </c>
      <c r="E205" s="23" t="str">
        <f ca="1">IF('h-kruis'!E205="","",IF('h-kruis'!E205=0.5,"½",'h-kruis'!E205))</f>
        <v/>
      </c>
      <c r="F205" s="23" t="str">
        <f ca="1">IF('h-kruis'!F205="","",IF('h-kruis'!F205=0.5,"½",'h-kruis'!F205))</f>
        <v/>
      </c>
      <c r="G205" s="23" t="str">
        <f ca="1">IF('h-kruis'!G205="","",IF('h-kruis'!G205=0.5,"½",'h-kruis'!G205))</f>
        <v/>
      </c>
      <c r="H205" s="16"/>
      <c r="I205" s="23" t="str">
        <f ca="1">IF('h-kruis'!I205="","",IF('h-kruis'!I205=0.5,"½",'h-kruis'!I205))</f>
        <v/>
      </c>
      <c r="J205" s="23" t="str">
        <f ca="1">IF('h-kruis'!J205="","",IF('h-kruis'!J205=0.5,"½",'h-kruis'!J205))</f>
        <v/>
      </c>
      <c r="K205" s="9">
        <f ca="1">IF(LEN('h-kruis'!K205)&gt;1,IF(LEFT('h-kruis'!K205,1)="0","½",LEFT('h-kruis'!K205,1)&amp;"½"),'h-kruis'!K205)</f>
        <v>0</v>
      </c>
      <c r="L205" s="9">
        <f ca="1">_xlfn.RANK.EQ('h-kruis'!K205,'h-kruis'!K202:K207,0)</f>
        <v>1</v>
      </c>
      <c r="M205" s="61" t="s">
        <v>111</v>
      </c>
      <c r="N205" s="59" t="s">
        <v>118</v>
      </c>
      <c r="O205" s="59" t="s">
        <v>101</v>
      </c>
      <c r="P205" s="59" t="s">
        <v>119</v>
      </c>
    </row>
    <row r="206" spans="1:16" ht="12.75">
      <c r="A206" s="18">
        <v>5</v>
      </c>
      <c r="B206" s="8" t="str">
        <f ca="1">OFFSET('h-lot'!A$5,('h-kruis'!A206-1)*6,0)</f>
        <v/>
      </c>
      <c r="C206" s="12" t="str">
        <f ca="1">OFFSET('h-lot'!B$5,('h-kruis'!A206-1)*6,0)</f>
        <v/>
      </c>
      <c r="D206" s="12" t="str">
        <f ca="1">OFFSET('h-lot'!C$5,('h-kruis'!A206-1)*6,0)</f>
        <v/>
      </c>
      <c r="E206" s="23" t="str">
        <f ca="1">IF('h-kruis'!E206="","",IF('h-kruis'!E206=0.5,"½",'h-kruis'!E206))</f>
        <v/>
      </c>
      <c r="F206" s="23" t="str">
        <f ca="1">IF('h-kruis'!F206="","",IF('h-kruis'!F206=0.5,"½",'h-kruis'!F206))</f>
        <v/>
      </c>
      <c r="G206" s="23" t="str">
        <f ca="1">IF('h-kruis'!G206="","",IF('h-kruis'!G206=0.5,"½",'h-kruis'!G206))</f>
        <v/>
      </c>
      <c r="H206" s="23" t="str">
        <f ca="1">IF('h-kruis'!H206="","",IF('h-kruis'!H206=0.5,"½",'h-kruis'!H206))</f>
        <v/>
      </c>
      <c r="I206" s="16"/>
      <c r="J206" s="23" t="str">
        <f ca="1">IF('h-kruis'!J206="","",IF('h-kruis'!J206=0.5,"½",'h-kruis'!J206))</f>
        <v/>
      </c>
      <c r="K206" s="9">
        <f ca="1">IF(LEN('h-kruis'!K206)&gt;1,IF(LEFT('h-kruis'!K206,1)="0","½",LEFT('h-kruis'!K206,1)&amp;"½"),'h-kruis'!K206)</f>
        <v>0</v>
      </c>
      <c r="L206" s="9">
        <f ca="1">_xlfn.RANK.EQ('h-kruis'!K206,'h-kruis'!K202:K207,0)</f>
        <v>1</v>
      </c>
      <c r="M206" s="61" t="s">
        <v>112</v>
      </c>
      <c r="N206" s="59" t="s">
        <v>102</v>
      </c>
      <c r="O206" s="59" t="s">
        <v>120</v>
      </c>
      <c r="P206" s="59" t="s">
        <v>121</v>
      </c>
    </row>
    <row r="207" spans="1:16" s="4" customFormat="1" ht="12.75">
      <c r="A207" s="18">
        <v>6</v>
      </c>
      <c r="B207" s="8" t="str">
        <f ca="1">OFFSET('h-lot'!A$6,('h-kruis'!A207-1)*6,0)</f>
        <v/>
      </c>
      <c r="C207" s="12" t="str">
        <f ca="1">OFFSET('h-lot'!B$6,('h-kruis'!A207-1)*6,0)</f>
        <v/>
      </c>
      <c r="D207" s="12" t="str">
        <f ca="1">OFFSET('h-lot'!C$6,('h-kruis'!A207-1)*6,0)</f>
        <v/>
      </c>
      <c r="E207" s="23" t="str">
        <f ca="1">IF('h-kruis'!E207="","",IF('h-kruis'!E207=0.5,"½",'h-kruis'!E207))</f>
        <v/>
      </c>
      <c r="F207" s="23" t="str">
        <f ca="1">IF('h-kruis'!F207="","",IF('h-kruis'!F207=0.5,"½",'h-kruis'!F207))</f>
        <v/>
      </c>
      <c r="G207" s="23" t="str">
        <f ca="1">IF('h-kruis'!G207="","",IF('h-kruis'!G207=0.5,"½",'h-kruis'!G207))</f>
        <v/>
      </c>
      <c r="H207" s="23" t="str">
        <f ca="1">IF('h-kruis'!H207="","",IF('h-kruis'!H207=0.5,"½",'h-kruis'!H207))</f>
        <v/>
      </c>
      <c r="I207" s="23" t="str">
        <f ca="1">IF('h-kruis'!I207="","",IF('h-kruis'!I207=0.5,"½",'h-kruis'!I207))</f>
        <v/>
      </c>
      <c r="J207" s="16"/>
      <c r="K207" s="9">
        <f ca="1">IF(LEN('h-kruis'!K207)&gt;1,IF(LEFT('h-kruis'!K207,1)="0","½",LEFT('h-kruis'!K207,1)&amp;"½"),'h-kruis'!K207)</f>
        <v>0</v>
      </c>
      <c r="L207" s="9">
        <f ca="1">_xlfn.RANK.EQ('h-kruis'!K207,'h-kruis'!K202:K207,0)</f>
        <v>1</v>
      </c>
      <c r="M207" s="13"/>
      <c r="N207" s="5"/>
      <c r="O207" s="5"/>
      <c r="P207" s="5"/>
    </row>
    <row r="208" spans="1:16" s="49" customFormat="1" ht="12.75">
      <c r="A208" s="1"/>
      <c r="B208" s="49" t="s">
        <v>19</v>
      </c>
      <c r="C208" s="13"/>
      <c r="E208" s="5"/>
      <c r="F208" s="5"/>
      <c r="G208" s="5"/>
      <c r="H208" s="5"/>
      <c r="I208" s="5"/>
      <c r="J208" s="5"/>
      <c r="K208" s="5"/>
      <c r="L208" s="5"/>
      <c r="M208" s="13"/>
      <c r="N208" s="5"/>
      <c r="O208" s="5"/>
      <c r="P208" s="5"/>
    </row>
    <row r="209" spans="1:16" s="49" customFormat="1" ht="12.75">
      <c r="A209" s="17"/>
      <c r="B209" s="6" t="str">
        <f>"Zeskamp "&amp;'h-kruis'!A209</f>
        <v>Zeskamp 27</v>
      </c>
      <c r="C209" s="11"/>
      <c r="D209" s="10"/>
      <c r="E209" s="7">
        <v>1</v>
      </c>
      <c r="F209" s="7">
        <v>2</v>
      </c>
      <c r="G209" s="7">
        <v>3</v>
      </c>
      <c r="H209" s="7">
        <v>4</v>
      </c>
      <c r="I209" s="7">
        <v>5</v>
      </c>
      <c r="J209" s="7">
        <v>6</v>
      </c>
      <c r="K209" s="7" t="s">
        <v>12</v>
      </c>
      <c r="L209" s="7" t="s">
        <v>47</v>
      </c>
      <c r="M209" s="15"/>
      <c r="N209" s="14" t="str">
        <f>"bord "&amp;'h-kruis'!B209</f>
        <v>bord 1</v>
      </c>
      <c r="O209" s="14" t="str">
        <f>"bord "&amp;'h-kruis'!C209</f>
        <v>bord 2</v>
      </c>
      <c r="P209" s="14" t="str">
        <f>"bord "&amp;'h-kruis'!D209</f>
        <v>bord 3</v>
      </c>
    </row>
    <row r="210" spans="1:16" s="49" customFormat="1" ht="12.75">
      <c r="A210" s="18">
        <v>1</v>
      </c>
      <c r="B210" s="8" t="str">
        <f ca="1">OFFSET('h-lot'!A$1,('h-kruis'!A210-1)*6,0)</f>
        <v/>
      </c>
      <c r="C210" s="12" t="str">
        <f ca="1">OFFSET('h-lot'!B$1,('h-kruis'!A210-1)*6,0)</f>
        <v/>
      </c>
      <c r="D210" s="12" t="str">
        <f ca="1">OFFSET('h-lot'!C$1,('h-kruis'!A210-1)*6,0)</f>
        <v/>
      </c>
      <c r="E210" s="16"/>
      <c r="F210" s="23" t="str">
        <f ca="1">IF('h-kruis'!F210="","",IF('h-kruis'!F210=0.5,"½",'h-kruis'!F210))</f>
        <v/>
      </c>
      <c r="G210" s="23" t="str">
        <f ca="1">IF('h-kruis'!G210="","",IF('h-kruis'!G210=0.5,"½",'h-kruis'!G210))</f>
        <v/>
      </c>
      <c r="H210" s="23" t="str">
        <f ca="1">IF('h-kruis'!H210="","",IF('h-kruis'!H210=0.5,"½",'h-kruis'!H210))</f>
        <v/>
      </c>
      <c r="I210" s="23" t="str">
        <f ca="1">IF('h-kruis'!I210="","",IF('h-kruis'!I210=0.5,"½",'h-kruis'!I210))</f>
        <v/>
      </c>
      <c r="J210" s="23" t="str">
        <f ca="1">IF('h-kruis'!J210="","",IF('h-kruis'!J210=0.5,"½",'h-kruis'!J210))</f>
        <v/>
      </c>
      <c r="K210" s="9">
        <f ca="1">IF(LEN('h-kruis'!K210)&gt;1,IF(LEFT('h-kruis'!K210,1)="0","½",LEFT('h-kruis'!K210,1)&amp;"½"),'h-kruis'!K210)</f>
        <v>0</v>
      </c>
      <c r="L210" s="9">
        <f ca="1">_xlfn.RANK.EQ('h-kruis'!K210,'h-kruis'!K210:K215,0)</f>
        <v>1</v>
      </c>
      <c r="M210" s="13" t="s">
        <v>14</v>
      </c>
      <c r="N210" s="59" t="s">
        <v>109</v>
      </c>
      <c r="O210" s="59" t="s">
        <v>18</v>
      </c>
      <c r="P210" s="59" t="s">
        <v>110</v>
      </c>
    </row>
    <row r="211" spans="1:16" s="49" customFormat="1" ht="12.75">
      <c r="A211" s="18">
        <v>2</v>
      </c>
      <c r="B211" s="8" t="str">
        <f ca="1">OFFSET('h-lot'!A$2,('h-kruis'!A211-1)*6,0)</f>
        <v/>
      </c>
      <c r="C211" s="12" t="str">
        <f ca="1">OFFSET('h-lot'!B$2,('h-kruis'!A211-1)*6,0)</f>
        <v/>
      </c>
      <c r="D211" s="12" t="str">
        <f ca="1">OFFSET('h-lot'!C$2,('h-kruis'!A211-1)*6,0)</f>
        <v/>
      </c>
      <c r="E211" s="23" t="str">
        <f ca="1">IF('h-kruis'!E211="","",IF('h-kruis'!E211=0.5,"½",'h-kruis'!E211))</f>
        <v/>
      </c>
      <c r="F211" s="16"/>
      <c r="G211" s="23" t="str">
        <f ca="1">IF('h-kruis'!G211="","",IF('h-kruis'!G211=0.5,"½",'h-kruis'!G211))</f>
        <v/>
      </c>
      <c r="H211" s="23" t="str">
        <f ca="1">IF('h-kruis'!H211="","",IF('h-kruis'!H211=0.5,"½",'h-kruis'!H211))</f>
        <v/>
      </c>
      <c r="I211" s="23" t="str">
        <f ca="1">IF('h-kruis'!I211="","",IF('h-kruis'!I211=0.5,"½",'h-kruis'!I211))</f>
        <v/>
      </c>
      <c r="J211" s="23" t="str">
        <f ca="1">IF('h-kruis'!J211="","",IF('h-kruis'!J211=0.5,"½",'h-kruis'!J211))</f>
        <v/>
      </c>
      <c r="K211" s="9">
        <f ca="1">IF(LEN('h-kruis'!K211)&gt;1,IF(LEFT('h-kruis'!K211,1)="0","½",LEFT('h-kruis'!K211,1)&amp;"½"),'h-kruis'!K211)</f>
        <v>0</v>
      </c>
      <c r="L211" s="9">
        <f ca="1">_xlfn.RANK.EQ('h-kruis'!K211,'h-kruis'!K210:K215,0)</f>
        <v>1</v>
      </c>
      <c r="M211" s="13" t="s">
        <v>15</v>
      </c>
      <c r="N211" s="59" t="s">
        <v>113</v>
      </c>
      <c r="O211" s="59" t="s">
        <v>114</v>
      </c>
      <c r="P211" s="60" t="s">
        <v>13</v>
      </c>
    </row>
    <row r="212" spans="1:16" ht="12.75">
      <c r="A212" s="18">
        <v>3</v>
      </c>
      <c r="B212" s="8" t="str">
        <f ca="1">OFFSET('h-lot'!A$3,('h-kruis'!A212-1)*6,0)</f>
        <v/>
      </c>
      <c r="C212" s="12" t="str">
        <f ca="1">OFFSET('h-lot'!B$3,('h-kruis'!A212-1)*6,0)</f>
        <v/>
      </c>
      <c r="D212" s="12" t="str">
        <f ca="1">OFFSET('h-lot'!C$3,('h-kruis'!A212-1)*6,0)</f>
        <v/>
      </c>
      <c r="E212" s="23" t="str">
        <f ca="1">IF('h-kruis'!E212="","",IF('h-kruis'!E212=0.5,"½",'h-kruis'!E212))</f>
        <v/>
      </c>
      <c r="F212" s="23" t="str">
        <f ca="1">IF('h-kruis'!F212="","",IF('h-kruis'!F212=0.5,"½",'h-kruis'!F212))</f>
        <v/>
      </c>
      <c r="G212" s="16"/>
      <c r="H212" s="23" t="str">
        <f ca="1">IF('h-kruis'!H212="","",IF('h-kruis'!H212=0.5,"½",'h-kruis'!H212))</f>
        <v/>
      </c>
      <c r="I212" s="23" t="str">
        <f ca="1">IF('h-kruis'!I212="","",IF('h-kruis'!I212=0.5,"½",'h-kruis'!I212))</f>
        <v/>
      </c>
      <c r="J212" s="23" t="str">
        <f ca="1">IF('h-kruis'!J212="","",IF('h-kruis'!J212=0.5,"½",'h-kruis'!J212))</f>
        <v/>
      </c>
      <c r="K212" s="9">
        <f ca="1">IF(LEN('h-kruis'!K212)&gt;1,IF(LEFT('h-kruis'!K212,1)="0","½",LEFT('h-kruis'!K212,1)&amp;"½"),'h-kruis'!K212)</f>
        <v>0</v>
      </c>
      <c r="L212" s="9">
        <f ca="1">_xlfn.RANK.EQ('h-kruis'!K212,'h-kruis'!K210:K215,0)</f>
        <v>1</v>
      </c>
      <c r="M212" s="13" t="s">
        <v>16</v>
      </c>
      <c r="N212" s="59" t="s">
        <v>115</v>
      </c>
      <c r="O212" s="59" t="s">
        <v>116</v>
      </c>
      <c r="P212" s="59" t="s">
        <v>117</v>
      </c>
    </row>
    <row r="213" spans="1:16" s="4" customFormat="1" ht="12.75">
      <c r="A213" s="18">
        <v>4</v>
      </c>
      <c r="B213" s="8" t="str">
        <f ca="1">OFFSET('h-lot'!A$4,('h-kruis'!A213-1)*6,0)</f>
        <v/>
      </c>
      <c r="C213" s="12" t="str">
        <f ca="1">OFFSET('h-lot'!B$4,('h-kruis'!A213-1)*6,0)</f>
        <v/>
      </c>
      <c r="D213" s="12" t="str">
        <f ca="1">OFFSET('h-lot'!C$4,('h-kruis'!A213-1)*6,0)</f>
        <v/>
      </c>
      <c r="E213" s="23" t="str">
        <f ca="1">IF('h-kruis'!E213="","",IF('h-kruis'!E213=0.5,"½",'h-kruis'!E213))</f>
        <v/>
      </c>
      <c r="F213" s="23" t="str">
        <f ca="1">IF('h-kruis'!F213="","",IF('h-kruis'!F213=0.5,"½",'h-kruis'!F213))</f>
        <v/>
      </c>
      <c r="G213" s="23" t="str">
        <f ca="1">IF('h-kruis'!G213="","",IF('h-kruis'!G213=0.5,"½",'h-kruis'!G213))</f>
        <v/>
      </c>
      <c r="H213" s="16"/>
      <c r="I213" s="23" t="str">
        <f ca="1">IF('h-kruis'!I213="","",IF('h-kruis'!I213=0.5,"½",'h-kruis'!I213))</f>
        <v/>
      </c>
      <c r="J213" s="23" t="str">
        <f ca="1">IF('h-kruis'!J213="","",IF('h-kruis'!J213=0.5,"½",'h-kruis'!J213))</f>
        <v/>
      </c>
      <c r="K213" s="9">
        <f ca="1">IF(LEN('h-kruis'!K213)&gt;1,IF(LEFT('h-kruis'!K213,1)="0","½",LEFT('h-kruis'!K213,1)&amp;"½"),'h-kruis'!K213)</f>
        <v>0</v>
      </c>
      <c r="L213" s="9">
        <f ca="1">_xlfn.RANK.EQ('h-kruis'!K213,'h-kruis'!K210:K215,0)</f>
        <v>1</v>
      </c>
      <c r="M213" s="61" t="s">
        <v>111</v>
      </c>
      <c r="N213" s="59" t="s">
        <v>118</v>
      </c>
      <c r="O213" s="59" t="s">
        <v>101</v>
      </c>
      <c r="P213" s="59" t="s">
        <v>119</v>
      </c>
    </row>
    <row r="214" spans="1:16" s="49" customFormat="1" ht="12.75">
      <c r="A214" s="18">
        <v>5</v>
      </c>
      <c r="B214" s="8" t="str">
        <f ca="1">OFFSET('h-lot'!A$5,('h-kruis'!A214-1)*6,0)</f>
        <v/>
      </c>
      <c r="C214" s="12" t="str">
        <f ca="1">OFFSET('h-lot'!B$5,('h-kruis'!A214-1)*6,0)</f>
        <v/>
      </c>
      <c r="D214" s="12" t="str">
        <f ca="1">OFFSET('h-lot'!C$5,('h-kruis'!A214-1)*6,0)</f>
        <v/>
      </c>
      <c r="E214" s="23" t="str">
        <f ca="1">IF('h-kruis'!E214="","",IF('h-kruis'!E214=0.5,"½",'h-kruis'!E214))</f>
        <v/>
      </c>
      <c r="F214" s="23" t="str">
        <f ca="1">IF('h-kruis'!F214="","",IF('h-kruis'!F214=0.5,"½",'h-kruis'!F214))</f>
        <v/>
      </c>
      <c r="G214" s="23" t="str">
        <f ca="1">IF('h-kruis'!G214="","",IF('h-kruis'!G214=0.5,"½",'h-kruis'!G214))</f>
        <v/>
      </c>
      <c r="H214" s="23" t="str">
        <f ca="1">IF('h-kruis'!H214="","",IF('h-kruis'!H214=0.5,"½",'h-kruis'!H214))</f>
        <v/>
      </c>
      <c r="I214" s="16"/>
      <c r="J214" s="23" t="str">
        <f ca="1">IF('h-kruis'!J214="","",IF('h-kruis'!J214=0.5,"½",'h-kruis'!J214))</f>
        <v/>
      </c>
      <c r="K214" s="9">
        <f ca="1">IF(LEN('h-kruis'!K214)&gt;1,IF(LEFT('h-kruis'!K214,1)="0","½",LEFT('h-kruis'!K214,1)&amp;"½"),'h-kruis'!K214)</f>
        <v>0</v>
      </c>
      <c r="L214" s="9">
        <f ca="1">_xlfn.RANK.EQ('h-kruis'!K214,'h-kruis'!K210:K215,0)</f>
        <v>1</v>
      </c>
      <c r="M214" s="61" t="s">
        <v>112</v>
      </c>
      <c r="N214" s="59" t="s">
        <v>102</v>
      </c>
      <c r="O214" s="59" t="s">
        <v>120</v>
      </c>
      <c r="P214" s="59" t="s">
        <v>121</v>
      </c>
    </row>
    <row r="215" spans="1:16" s="49" customFormat="1" ht="12.75">
      <c r="A215" s="18">
        <v>6</v>
      </c>
      <c r="B215" s="8" t="str">
        <f ca="1">OFFSET('h-lot'!A$6,('h-kruis'!A215-1)*6,0)</f>
        <v/>
      </c>
      <c r="C215" s="12" t="str">
        <f ca="1">OFFSET('h-lot'!B$6,('h-kruis'!A215-1)*6,0)</f>
        <v/>
      </c>
      <c r="D215" s="12" t="str">
        <f ca="1">OFFSET('h-lot'!C$6,('h-kruis'!A215-1)*6,0)</f>
        <v/>
      </c>
      <c r="E215" s="23" t="str">
        <f ca="1">IF('h-kruis'!E215="","",IF('h-kruis'!E215=0.5,"½",'h-kruis'!E215))</f>
        <v/>
      </c>
      <c r="F215" s="23" t="str">
        <f ca="1">IF('h-kruis'!F215="","",IF('h-kruis'!F215=0.5,"½",'h-kruis'!F215))</f>
        <v/>
      </c>
      <c r="G215" s="23" t="str">
        <f ca="1">IF('h-kruis'!G215="","",IF('h-kruis'!G215=0.5,"½",'h-kruis'!G215))</f>
        <v/>
      </c>
      <c r="H215" s="23" t="str">
        <f ca="1">IF('h-kruis'!H215="","",IF('h-kruis'!H215=0.5,"½",'h-kruis'!H215))</f>
        <v/>
      </c>
      <c r="I215" s="23" t="str">
        <f ca="1">IF('h-kruis'!I215="","",IF('h-kruis'!I215=0.5,"½",'h-kruis'!I215))</f>
        <v/>
      </c>
      <c r="J215" s="16"/>
      <c r="K215" s="9">
        <f ca="1">IF(LEN('h-kruis'!K215)&gt;1,IF(LEFT('h-kruis'!K215,1)="0","½",LEFT('h-kruis'!K215,1)&amp;"½"),'h-kruis'!K215)</f>
        <v>0</v>
      </c>
      <c r="L215" s="9">
        <f ca="1">_xlfn.RANK.EQ('h-kruis'!K215,'h-kruis'!K210:K215,0)</f>
        <v>1</v>
      </c>
      <c r="M215" s="13"/>
      <c r="N215" s="5"/>
      <c r="O215" s="5"/>
      <c r="P215" s="5"/>
    </row>
    <row r="216" spans="1:16" s="49" customFormat="1" ht="12.75">
      <c r="A216" s="1"/>
      <c r="B216" s="49" t="s">
        <v>19</v>
      </c>
      <c r="C216" s="13"/>
      <c r="E216" s="5"/>
      <c r="F216" s="5"/>
      <c r="G216" s="5"/>
      <c r="H216" s="5"/>
      <c r="I216" s="5"/>
      <c r="J216" s="5"/>
      <c r="K216" s="5"/>
      <c r="L216" s="5"/>
      <c r="M216" s="13"/>
      <c r="N216" s="5"/>
      <c r="O216" s="5"/>
      <c r="P216" s="5"/>
    </row>
    <row r="217" spans="1:16" s="49" customFormat="1" ht="12.75">
      <c r="A217" s="17"/>
      <c r="B217" s="6" t="str">
        <f>"Zeskamp "&amp;'h-kruis'!A217</f>
        <v>Zeskamp 28</v>
      </c>
      <c r="C217" s="11"/>
      <c r="D217" s="10"/>
      <c r="E217" s="7">
        <v>1</v>
      </c>
      <c r="F217" s="7">
        <v>2</v>
      </c>
      <c r="G217" s="7">
        <v>3</v>
      </c>
      <c r="H217" s="7">
        <v>4</v>
      </c>
      <c r="I217" s="7">
        <v>5</v>
      </c>
      <c r="J217" s="7">
        <v>6</v>
      </c>
      <c r="K217" s="7" t="s">
        <v>12</v>
      </c>
      <c r="L217" s="7" t="s">
        <v>47</v>
      </c>
      <c r="M217" s="15"/>
      <c r="N217" s="14" t="str">
        <f>"bord "&amp;'h-kruis'!B217</f>
        <v>bord 1</v>
      </c>
      <c r="O217" s="14" t="str">
        <f>"bord "&amp;'h-kruis'!C217</f>
        <v>bord 2</v>
      </c>
      <c r="P217" s="14" t="str">
        <f>"bord "&amp;'h-kruis'!D217</f>
        <v>bord 3</v>
      </c>
    </row>
    <row r="218" spans="1:16" ht="12.75">
      <c r="A218" s="18">
        <v>1</v>
      </c>
      <c r="B218" s="8" t="str">
        <f ca="1">OFFSET('h-lot'!A$1,('h-kruis'!A218-1)*6,0)</f>
        <v/>
      </c>
      <c r="C218" s="12" t="str">
        <f ca="1">OFFSET('h-lot'!B$1,('h-kruis'!A218-1)*6,0)</f>
        <v/>
      </c>
      <c r="D218" s="12" t="str">
        <f ca="1">OFFSET('h-lot'!C$1,('h-kruis'!A218-1)*6,0)</f>
        <v/>
      </c>
      <c r="E218" s="16"/>
      <c r="F218" s="23" t="str">
        <f ca="1">IF('h-kruis'!F218="","",IF('h-kruis'!F218=0.5,"½",'h-kruis'!F218))</f>
        <v/>
      </c>
      <c r="G218" s="23" t="str">
        <f ca="1">IF('h-kruis'!G218="","",IF('h-kruis'!G218=0.5,"½",'h-kruis'!G218))</f>
        <v/>
      </c>
      <c r="H218" s="23" t="str">
        <f ca="1">IF('h-kruis'!H218="","",IF('h-kruis'!H218=0.5,"½",'h-kruis'!H218))</f>
        <v/>
      </c>
      <c r="I218" s="23" t="str">
        <f ca="1">IF('h-kruis'!I218="","",IF('h-kruis'!I218=0.5,"½",'h-kruis'!I218))</f>
        <v/>
      </c>
      <c r="J218" s="23" t="str">
        <f ca="1">IF('h-kruis'!J218="","",IF('h-kruis'!J218=0.5,"½",'h-kruis'!J218))</f>
        <v/>
      </c>
      <c r="K218" s="9">
        <f ca="1">IF(LEN('h-kruis'!K218)&gt;1,IF(LEFT('h-kruis'!K218,1)="0","½",LEFT('h-kruis'!K218,1)&amp;"½"),'h-kruis'!K218)</f>
        <v>0</v>
      </c>
      <c r="L218" s="9">
        <f ca="1">_xlfn.RANK.EQ('h-kruis'!K218,'h-kruis'!K218:K223,0)</f>
        <v>1</v>
      </c>
      <c r="M218" s="13" t="s">
        <v>14</v>
      </c>
      <c r="N218" s="59" t="s">
        <v>109</v>
      </c>
      <c r="O218" s="59" t="s">
        <v>18</v>
      </c>
      <c r="P218" s="59" t="s">
        <v>110</v>
      </c>
    </row>
    <row r="219" spans="1:16" s="4" customFormat="1" ht="12.75">
      <c r="A219" s="18">
        <v>2</v>
      </c>
      <c r="B219" s="8" t="str">
        <f ca="1">OFFSET('h-lot'!A$2,('h-kruis'!A219-1)*6,0)</f>
        <v/>
      </c>
      <c r="C219" s="12" t="str">
        <f ca="1">OFFSET('h-lot'!B$2,('h-kruis'!A219-1)*6,0)</f>
        <v/>
      </c>
      <c r="D219" s="12" t="str">
        <f ca="1">OFFSET('h-lot'!C$2,('h-kruis'!A219-1)*6,0)</f>
        <v/>
      </c>
      <c r="E219" s="23" t="str">
        <f ca="1">IF('h-kruis'!E219="","",IF('h-kruis'!E219=0.5,"½",'h-kruis'!E219))</f>
        <v/>
      </c>
      <c r="F219" s="16"/>
      <c r="G219" s="23" t="str">
        <f ca="1">IF('h-kruis'!G219="","",IF('h-kruis'!G219=0.5,"½",'h-kruis'!G219))</f>
        <v/>
      </c>
      <c r="H219" s="23" t="str">
        <f ca="1">IF('h-kruis'!H219="","",IF('h-kruis'!H219=0.5,"½",'h-kruis'!H219))</f>
        <v/>
      </c>
      <c r="I219" s="23" t="str">
        <f ca="1">IF('h-kruis'!I219="","",IF('h-kruis'!I219=0.5,"½",'h-kruis'!I219))</f>
        <v/>
      </c>
      <c r="J219" s="23" t="str">
        <f ca="1">IF('h-kruis'!J219="","",IF('h-kruis'!J219=0.5,"½",'h-kruis'!J219))</f>
        <v/>
      </c>
      <c r="K219" s="9">
        <f ca="1">IF(LEN('h-kruis'!K219)&gt;1,IF(LEFT('h-kruis'!K219,1)="0","½",LEFT('h-kruis'!K219,1)&amp;"½"),'h-kruis'!K219)</f>
        <v>0</v>
      </c>
      <c r="L219" s="9">
        <f ca="1">_xlfn.RANK.EQ('h-kruis'!K219,'h-kruis'!K218:K223,0)</f>
        <v>1</v>
      </c>
      <c r="M219" s="13" t="s">
        <v>15</v>
      </c>
      <c r="N219" s="59" t="s">
        <v>113</v>
      </c>
      <c r="O219" s="59" t="s">
        <v>114</v>
      </c>
      <c r="P219" s="60" t="s">
        <v>13</v>
      </c>
    </row>
    <row r="220" spans="1:16" s="49" customFormat="1" ht="12.75">
      <c r="A220" s="18">
        <v>3</v>
      </c>
      <c r="B220" s="8" t="str">
        <f ca="1">OFFSET('h-lot'!A$3,('h-kruis'!A220-1)*6,0)</f>
        <v/>
      </c>
      <c r="C220" s="12" t="str">
        <f ca="1">OFFSET('h-lot'!B$3,('h-kruis'!A220-1)*6,0)</f>
        <v/>
      </c>
      <c r="D220" s="12" t="str">
        <f ca="1">OFFSET('h-lot'!C$3,('h-kruis'!A220-1)*6,0)</f>
        <v/>
      </c>
      <c r="E220" s="23" t="str">
        <f ca="1">IF('h-kruis'!E220="","",IF('h-kruis'!E220=0.5,"½",'h-kruis'!E220))</f>
        <v/>
      </c>
      <c r="F220" s="23" t="str">
        <f ca="1">IF('h-kruis'!F220="","",IF('h-kruis'!F220=0.5,"½",'h-kruis'!F220))</f>
        <v/>
      </c>
      <c r="G220" s="16"/>
      <c r="H220" s="23" t="str">
        <f ca="1">IF('h-kruis'!H220="","",IF('h-kruis'!H220=0.5,"½",'h-kruis'!H220))</f>
        <v/>
      </c>
      <c r="I220" s="23" t="str">
        <f ca="1">IF('h-kruis'!I220="","",IF('h-kruis'!I220=0.5,"½",'h-kruis'!I220))</f>
        <v/>
      </c>
      <c r="J220" s="23" t="str">
        <f ca="1">IF('h-kruis'!J220="","",IF('h-kruis'!J220=0.5,"½",'h-kruis'!J220))</f>
        <v/>
      </c>
      <c r="K220" s="9">
        <f ca="1">IF(LEN('h-kruis'!K220)&gt;1,IF(LEFT('h-kruis'!K220,1)="0","½",LEFT('h-kruis'!K220,1)&amp;"½"),'h-kruis'!K220)</f>
        <v>0</v>
      </c>
      <c r="L220" s="9">
        <f ca="1">_xlfn.RANK.EQ('h-kruis'!K220,'h-kruis'!K218:K223,0)</f>
        <v>1</v>
      </c>
      <c r="M220" s="13" t="s">
        <v>16</v>
      </c>
      <c r="N220" s="59" t="s">
        <v>115</v>
      </c>
      <c r="O220" s="59" t="s">
        <v>116</v>
      </c>
      <c r="P220" s="59" t="s">
        <v>117</v>
      </c>
    </row>
    <row r="221" spans="1:16" s="49" customFormat="1" ht="12.75">
      <c r="A221" s="18">
        <v>4</v>
      </c>
      <c r="B221" s="8" t="str">
        <f ca="1">OFFSET('h-lot'!A$4,('h-kruis'!A221-1)*6,0)</f>
        <v/>
      </c>
      <c r="C221" s="12" t="str">
        <f ca="1">OFFSET('h-lot'!B$4,('h-kruis'!A221-1)*6,0)</f>
        <v/>
      </c>
      <c r="D221" s="12" t="str">
        <f ca="1">OFFSET('h-lot'!C$4,('h-kruis'!A221-1)*6,0)</f>
        <v/>
      </c>
      <c r="E221" s="23" t="str">
        <f ca="1">IF('h-kruis'!E221="","",IF('h-kruis'!E221=0.5,"½",'h-kruis'!E221))</f>
        <v/>
      </c>
      <c r="F221" s="23" t="str">
        <f ca="1">IF('h-kruis'!F221="","",IF('h-kruis'!F221=0.5,"½",'h-kruis'!F221))</f>
        <v/>
      </c>
      <c r="G221" s="23" t="str">
        <f ca="1">IF('h-kruis'!G221="","",IF('h-kruis'!G221=0.5,"½",'h-kruis'!G221))</f>
        <v/>
      </c>
      <c r="H221" s="16"/>
      <c r="I221" s="23" t="str">
        <f ca="1">IF('h-kruis'!I221="","",IF('h-kruis'!I221=0.5,"½",'h-kruis'!I221))</f>
        <v/>
      </c>
      <c r="J221" s="23" t="str">
        <f ca="1">IF('h-kruis'!J221="","",IF('h-kruis'!J221=0.5,"½",'h-kruis'!J221))</f>
        <v/>
      </c>
      <c r="K221" s="9">
        <f ca="1">IF(LEN('h-kruis'!K221)&gt;1,IF(LEFT('h-kruis'!K221,1)="0","½",LEFT('h-kruis'!K221,1)&amp;"½"),'h-kruis'!K221)</f>
        <v>0</v>
      </c>
      <c r="L221" s="9">
        <f ca="1">_xlfn.RANK.EQ('h-kruis'!K221,'h-kruis'!K218:K223,0)</f>
        <v>1</v>
      </c>
      <c r="M221" s="61" t="s">
        <v>111</v>
      </c>
      <c r="N221" s="59" t="s">
        <v>118</v>
      </c>
      <c r="O221" s="59" t="s">
        <v>101</v>
      </c>
      <c r="P221" s="59" t="s">
        <v>119</v>
      </c>
    </row>
    <row r="222" spans="1:16" s="49" customFormat="1" ht="12.75">
      <c r="A222" s="18">
        <v>5</v>
      </c>
      <c r="B222" s="8" t="str">
        <f ca="1">OFFSET('h-lot'!A$5,('h-kruis'!A222-1)*6,0)</f>
        <v/>
      </c>
      <c r="C222" s="12" t="str">
        <f ca="1">OFFSET('h-lot'!B$5,('h-kruis'!A222-1)*6,0)</f>
        <v/>
      </c>
      <c r="D222" s="12" t="str">
        <f ca="1">OFFSET('h-lot'!C$5,('h-kruis'!A222-1)*6,0)</f>
        <v/>
      </c>
      <c r="E222" s="23" t="str">
        <f ca="1">IF('h-kruis'!E222="","",IF('h-kruis'!E222=0.5,"½",'h-kruis'!E222))</f>
        <v/>
      </c>
      <c r="F222" s="23" t="str">
        <f ca="1">IF('h-kruis'!F222="","",IF('h-kruis'!F222=0.5,"½",'h-kruis'!F222))</f>
        <v/>
      </c>
      <c r="G222" s="23" t="str">
        <f ca="1">IF('h-kruis'!G222="","",IF('h-kruis'!G222=0.5,"½",'h-kruis'!G222))</f>
        <v/>
      </c>
      <c r="H222" s="23" t="str">
        <f ca="1">IF('h-kruis'!H222="","",IF('h-kruis'!H222=0.5,"½",'h-kruis'!H222))</f>
        <v/>
      </c>
      <c r="I222" s="16"/>
      <c r="J222" s="23" t="str">
        <f ca="1">IF('h-kruis'!J222="","",IF('h-kruis'!J222=0.5,"½",'h-kruis'!J222))</f>
        <v/>
      </c>
      <c r="K222" s="9">
        <f ca="1">IF(LEN('h-kruis'!K222)&gt;1,IF(LEFT('h-kruis'!K222,1)="0","½",LEFT('h-kruis'!K222,1)&amp;"½"),'h-kruis'!K222)</f>
        <v>0</v>
      </c>
      <c r="L222" s="9">
        <f ca="1">_xlfn.RANK.EQ('h-kruis'!K222,'h-kruis'!K218:K223,0)</f>
        <v>1</v>
      </c>
      <c r="M222" s="61" t="s">
        <v>112</v>
      </c>
      <c r="N222" s="59" t="s">
        <v>102</v>
      </c>
      <c r="O222" s="59" t="s">
        <v>120</v>
      </c>
      <c r="P222" s="59" t="s">
        <v>121</v>
      </c>
    </row>
    <row r="223" spans="1:16" s="49" customFormat="1" ht="12.75">
      <c r="A223" s="18">
        <v>6</v>
      </c>
      <c r="B223" s="8" t="str">
        <f ca="1">OFFSET('h-lot'!A$6,('h-kruis'!A223-1)*6,0)</f>
        <v/>
      </c>
      <c r="C223" s="12" t="str">
        <f ca="1">OFFSET('h-lot'!B$6,('h-kruis'!A223-1)*6,0)</f>
        <v/>
      </c>
      <c r="D223" s="12" t="str">
        <f ca="1">OFFSET('h-lot'!C$6,('h-kruis'!A223-1)*6,0)</f>
        <v/>
      </c>
      <c r="E223" s="23" t="str">
        <f ca="1">IF('h-kruis'!E223="","",IF('h-kruis'!E223=0.5,"½",'h-kruis'!E223))</f>
        <v/>
      </c>
      <c r="F223" s="23" t="str">
        <f ca="1">IF('h-kruis'!F223="","",IF('h-kruis'!F223=0.5,"½",'h-kruis'!F223))</f>
        <v/>
      </c>
      <c r="G223" s="23" t="str">
        <f ca="1">IF('h-kruis'!G223="","",IF('h-kruis'!G223=0.5,"½",'h-kruis'!G223))</f>
        <v/>
      </c>
      <c r="H223" s="23" t="str">
        <f ca="1">IF('h-kruis'!H223="","",IF('h-kruis'!H223=0.5,"½",'h-kruis'!H223))</f>
        <v/>
      </c>
      <c r="I223" s="23" t="str">
        <f ca="1">IF('h-kruis'!I223="","",IF('h-kruis'!I223=0.5,"½",'h-kruis'!I223))</f>
        <v/>
      </c>
      <c r="J223" s="16"/>
      <c r="K223" s="9">
        <f ca="1">IF(LEN('h-kruis'!K223)&gt;1,IF(LEFT('h-kruis'!K223,1)="0","½",LEFT('h-kruis'!K223,1)&amp;"½"),'h-kruis'!K223)</f>
        <v>0</v>
      </c>
      <c r="L223" s="9">
        <f ca="1">_xlfn.RANK.EQ('h-kruis'!K223,'h-kruis'!K218:K223,0)</f>
        <v>1</v>
      </c>
      <c r="M223" s="13"/>
      <c r="N223" s="5"/>
      <c r="O223" s="5"/>
      <c r="P223" s="5"/>
    </row>
    <row r="224" spans="2:4" ht="12.75">
      <c r="B224" s="49" t="s">
        <v>19</v>
      </c>
      <c r="D224" s="49"/>
    </row>
    <row r="225" spans="1:16" s="4" customFormat="1" ht="12.75">
      <c r="A225" s="17"/>
      <c r="B225" s="6" t="str">
        <f>"Zeskamp "&amp;'h-kruis'!A225</f>
        <v>Zeskamp 29</v>
      </c>
      <c r="C225" s="11"/>
      <c r="D225" s="10"/>
      <c r="E225" s="7">
        <v>1</v>
      </c>
      <c r="F225" s="7">
        <v>2</v>
      </c>
      <c r="G225" s="7">
        <v>3</v>
      </c>
      <c r="H225" s="7">
        <v>4</v>
      </c>
      <c r="I225" s="7">
        <v>5</v>
      </c>
      <c r="J225" s="7">
        <v>6</v>
      </c>
      <c r="K225" s="7" t="s">
        <v>12</v>
      </c>
      <c r="L225" s="7" t="s">
        <v>47</v>
      </c>
      <c r="M225" s="15"/>
      <c r="N225" s="14" t="str">
        <f>"bord "&amp;'h-kruis'!B225</f>
        <v>bord 1</v>
      </c>
      <c r="O225" s="14" t="str">
        <f>"bord "&amp;'h-kruis'!C225</f>
        <v>bord 2</v>
      </c>
      <c r="P225" s="14" t="str">
        <f>"bord "&amp;'h-kruis'!D225</f>
        <v>bord 3</v>
      </c>
    </row>
    <row r="226" spans="1:16" s="49" customFormat="1" ht="12.75">
      <c r="A226" s="18">
        <v>1</v>
      </c>
      <c r="B226" s="8" t="str">
        <f ca="1">OFFSET('h-lot'!A$1,('h-kruis'!A226-1)*6,0)</f>
        <v/>
      </c>
      <c r="C226" s="12" t="str">
        <f ca="1">OFFSET('h-lot'!B$1,('h-kruis'!A226-1)*6,0)</f>
        <v/>
      </c>
      <c r="D226" s="12" t="str">
        <f ca="1">OFFSET('h-lot'!C$1,('h-kruis'!A226-1)*6,0)</f>
        <v/>
      </c>
      <c r="E226" s="16"/>
      <c r="F226" s="23" t="str">
        <f ca="1">IF('h-kruis'!F226="","",IF('h-kruis'!F226=0.5,"½",'h-kruis'!F226))</f>
        <v/>
      </c>
      <c r="G226" s="23" t="str">
        <f ca="1">IF('h-kruis'!G226="","",IF('h-kruis'!G226=0.5,"½",'h-kruis'!G226))</f>
        <v/>
      </c>
      <c r="H226" s="23" t="str">
        <f ca="1">IF('h-kruis'!H226="","",IF('h-kruis'!H226=0.5,"½",'h-kruis'!H226))</f>
        <v/>
      </c>
      <c r="I226" s="23" t="str">
        <f ca="1">IF('h-kruis'!I226="","",IF('h-kruis'!I226=0.5,"½",'h-kruis'!I226))</f>
        <v/>
      </c>
      <c r="J226" s="23" t="str">
        <f ca="1">IF('h-kruis'!J226="","",IF('h-kruis'!J226=0.5,"½",'h-kruis'!J226))</f>
        <v/>
      </c>
      <c r="K226" s="9">
        <f ca="1">IF(LEN('h-kruis'!K226)&gt;1,IF(LEFT('h-kruis'!K226,1)="0","½",LEFT('h-kruis'!K226,1)&amp;"½"),'h-kruis'!K226)</f>
        <v>0</v>
      </c>
      <c r="L226" s="9">
        <f ca="1">_xlfn.RANK.EQ('h-kruis'!K226,'h-kruis'!K226:K231,0)</f>
        <v>1</v>
      </c>
      <c r="M226" s="13" t="s">
        <v>14</v>
      </c>
      <c r="N226" s="59" t="s">
        <v>109</v>
      </c>
      <c r="O226" s="59" t="s">
        <v>18</v>
      </c>
      <c r="P226" s="59" t="s">
        <v>110</v>
      </c>
    </row>
    <row r="227" spans="1:16" s="49" customFormat="1" ht="12.75">
      <c r="A227" s="18">
        <v>2</v>
      </c>
      <c r="B227" s="8" t="str">
        <f ca="1">OFFSET('h-lot'!A$2,('h-kruis'!A227-1)*6,0)</f>
        <v/>
      </c>
      <c r="C227" s="12" t="str">
        <f ca="1">OFFSET('h-lot'!B$2,('h-kruis'!A227-1)*6,0)</f>
        <v/>
      </c>
      <c r="D227" s="12" t="str">
        <f ca="1">OFFSET('h-lot'!C$2,('h-kruis'!A227-1)*6,0)</f>
        <v/>
      </c>
      <c r="E227" s="23" t="str">
        <f ca="1">IF('h-kruis'!E227="","",IF('h-kruis'!E227=0.5,"½",'h-kruis'!E227))</f>
        <v/>
      </c>
      <c r="F227" s="16"/>
      <c r="G227" s="23" t="str">
        <f ca="1">IF('h-kruis'!G227="","",IF('h-kruis'!G227=0.5,"½",'h-kruis'!G227))</f>
        <v/>
      </c>
      <c r="H227" s="23" t="str">
        <f ca="1">IF('h-kruis'!H227="","",IF('h-kruis'!H227=0.5,"½",'h-kruis'!H227))</f>
        <v/>
      </c>
      <c r="I227" s="23" t="str">
        <f ca="1">IF('h-kruis'!I227="","",IF('h-kruis'!I227=0.5,"½",'h-kruis'!I227))</f>
        <v/>
      </c>
      <c r="J227" s="23" t="str">
        <f ca="1">IF('h-kruis'!J227="","",IF('h-kruis'!J227=0.5,"½",'h-kruis'!J227))</f>
        <v/>
      </c>
      <c r="K227" s="9">
        <f ca="1">IF(LEN('h-kruis'!K227)&gt;1,IF(LEFT('h-kruis'!K227,1)="0","½",LEFT('h-kruis'!K227,1)&amp;"½"),'h-kruis'!K227)</f>
        <v>0</v>
      </c>
      <c r="L227" s="9">
        <f ca="1">_xlfn.RANK.EQ('h-kruis'!K227,'h-kruis'!K226:K231,0)</f>
        <v>1</v>
      </c>
      <c r="M227" s="13" t="s">
        <v>15</v>
      </c>
      <c r="N227" s="59" t="s">
        <v>113</v>
      </c>
      <c r="O227" s="59" t="s">
        <v>114</v>
      </c>
      <c r="P227" s="60" t="s">
        <v>13</v>
      </c>
    </row>
    <row r="228" spans="1:16" s="49" customFormat="1" ht="12.75">
      <c r="A228" s="18">
        <v>3</v>
      </c>
      <c r="B228" s="8" t="str">
        <f ca="1">OFFSET('h-lot'!A$3,('h-kruis'!A228-1)*6,0)</f>
        <v/>
      </c>
      <c r="C228" s="12" t="str">
        <f ca="1">OFFSET('h-lot'!B$3,('h-kruis'!A228-1)*6,0)</f>
        <v/>
      </c>
      <c r="D228" s="12" t="str">
        <f ca="1">OFFSET('h-lot'!C$3,('h-kruis'!A228-1)*6,0)</f>
        <v/>
      </c>
      <c r="E228" s="23" t="str">
        <f ca="1">IF('h-kruis'!E228="","",IF('h-kruis'!E228=0.5,"½",'h-kruis'!E228))</f>
        <v/>
      </c>
      <c r="F228" s="23" t="str">
        <f ca="1">IF('h-kruis'!F228="","",IF('h-kruis'!F228=0.5,"½",'h-kruis'!F228))</f>
        <v/>
      </c>
      <c r="G228" s="16"/>
      <c r="H228" s="23" t="str">
        <f ca="1">IF('h-kruis'!H228="","",IF('h-kruis'!H228=0.5,"½",'h-kruis'!H228))</f>
        <v/>
      </c>
      <c r="I228" s="23" t="str">
        <f ca="1">IF('h-kruis'!I228="","",IF('h-kruis'!I228=0.5,"½",'h-kruis'!I228))</f>
        <v/>
      </c>
      <c r="J228" s="23" t="str">
        <f ca="1">IF('h-kruis'!J228="","",IF('h-kruis'!J228=0.5,"½",'h-kruis'!J228))</f>
        <v/>
      </c>
      <c r="K228" s="9">
        <f ca="1">IF(LEN('h-kruis'!K228)&gt;1,IF(LEFT('h-kruis'!K228,1)="0","½",LEFT('h-kruis'!K228,1)&amp;"½"),'h-kruis'!K228)</f>
        <v>0</v>
      </c>
      <c r="L228" s="9">
        <f ca="1">_xlfn.RANK.EQ('h-kruis'!K228,'h-kruis'!K226:K231,0)</f>
        <v>1</v>
      </c>
      <c r="M228" s="13" t="s">
        <v>16</v>
      </c>
      <c r="N228" s="59" t="s">
        <v>115</v>
      </c>
      <c r="O228" s="59" t="s">
        <v>116</v>
      </c>
      <c r="P228" s="59" t="s">
        <v>117</v>
      </c>
    </row>
    <row r="229" spans="1:16" s="49" customFormat="1" ht="12.75">
      <c r="A229" s="18">
        <v>4</v>
      </c>
      <c r="B229" s="8" t="str">
        <f ca="1">OFFSET('h-lot'!A$4,('h-kruis'!A229-1)*6,0)</f>
        <v/>
      </c>
      <c r="C229" s="12" t="str">
        <f ca="1">OFFSET('h-lot'!B$4,('h-kruis'!A229-1)*6,0)</f>
        <v/>
      </c>
      <c r="D229" s="12" t="str">
        <f ca="1">OFFSET('h-lot'!C$4,('h-kruis'!A229-1)*6,0)</f>
        <v/>
      </c>
      <c r="E229" s="23" t="str">
        <f ca="1">IF('h-kruis'!E229="","",IF('h-kruis'!E229=0.5,"½",'h-kruis'!E229))</f>
        <v/>
      </c>
      <c r="F229" s="23" t="str">
        <f ca="1">IF('h-kruis'!F229="","",IF('h-kruis'!F229=0.5,"½",'h-kruis'!F229))</f>
        <v/>
      </c>
      <c r="G229" s="23" t="str">
        <f ca="1">IF('h-kruis'!G229="","",IF('h-kruis'!G229=0.5,"½",'h-kruis'!G229))</f>
        <v/>
      </c>
      <c r="H229" s="16"/>
      <c r="I229" s="23" t="str">
        <f ca="1">IF('h-kruis'!I229="","",IF('h-kruis'!I229=0.5,"½",'h-kruis'!I229))</f>
        <v/>
      </c>
      <c r="J229" s="23" t="str">
        <f ca="1">IF('h-kruis'!J229="","",IF('h-kruis'!J229=0.5,"½",'h-kruis'!J229))</f>
        <v/>
      </c>
      <c r="K229" s="9">
        <f ca="1">IF(LEN('h-kruis'!K229)&gt;1,IF(LEFT('h-kruis'!K229,1)="0","½",LEFT('h-kruis'!K229,1)&amp;"½"),'h-kruis'!K229)</f>
        <v>0</v>
      </c>
      <c r="L229" s="9">
        <f ca="1">_xlfn.RANK.EQ('h-kruis'!K229,'h-kruis'!K226:K231,0)</f>
        <v>1</v>
      </c>
      <c r="M229" s="61" t="s">
        <v>111</v>
      </c>
      <c r="N229" s="59" t="s">
        <v>118</v>
      </c>
      <c r="O229" s="59" t="s">
        <v>101</v>
      </c>
      <c r="P229" s="59" t="s">
        <v>119</v>
      </c>
    </row>
    <row r="230" spans="1:16" ht="12.75">
      <c r="A230" s="18">
        <v>5</v>
      </c>
      <c r="B230" s="8" t="str">
        <f ca="1">OFFSET('h-lot'!A$5,('h-kruis'!A230-1)*6,0)</f>
        <v/>
      </c>
      <c r="C230" s="12" t="str">
        <f ca="1">OFFSET('h-lot'!B$5,('h-kruis'!A230-1)*6,0)</f>
        <v/>
      </c>
      <c r="D230" s="12" t="str">
        <f ca="1">OFFSET('h-lot'!C$5,('h-kruis'!A230-1)*6,0)</f>
        <v/>
      </c>
      <c r="E230" s="23" t="str">
        <f ca="1">IF('h-kruis'!E230="","",IF('h-kruis'!E230=0.5,"½",'h-kruis'!E230))</f>
        <v/>
      </c>
      <c r="F230" s="23" t="str">
        <f ca="1">IF('h-kruis'!F230="","",IF('h-kruis'!F230=0.5,"½",'h-kruis'!F230))</f>
        <v/>
      </c>
      <c r="G230" s="23" t="str">
        <f ca="1">IF('h-kruis'!G230="","",IF('h-kruis'!G230=0.5,"½",'h-kruis'!G230))</f>
        <v/>
      </c>
      <c r="H230" s="23" t="str">
        <f ca="1">IF('h-kruis'!H230="","",IF('h-kruis'!H230=0.5,"½",'h-kruis'!H230))</f>
        <v/>
      </c>
      <c r="I230" s="16"/>
      <c r="J230" s="23" t="str">
        <f ca="1">IF('h-kruis'!J230="","",IF('h-kruis'!J230=0.5,"½",'h-kruis'!J230))</f>
        <v/>
      </c>
      <c r="K230" s="9">
        <f ca="1">IF(LEN('h-kruis'!K230)&gt;1,IF(LEFT('h-kruis'!K230,1)="0","½",LEFT('h-kruis'!K230,1)&amp;"½"),'h-kruis'!K230)</f>
        <v>0</v>
      </c>
      <c r="L230" s="9">
        <f ca="1">_xlfn.RANK.EQ('h-kruis'!K230,'h-kruis'!K226:K231,0)</f>
        <v>1</v>
      </c>
      <c r="M230" s="61" t="s">
        <v>112</v>
      </c>
      <c r="N230" s="59" t="s">
        <v>102</v>
      </c>
      <c r="O230" s="59" t="s">
        <v>120</v>
      </c>
      <c r="P230" s="59" t="s">
        <v>121</v>
      </c>
    </row>
    <row r="231" spans="1:16" s="4" customFormat="1" ht="12.75">
      <c r="A231" s="18">
        <v>6</v>
      </c>
      <c r="B231" s="8" t="str">
        <f ca="1">OFFSET('h-lot'!A$6,('h-kruis'!A231-1)*6,0)</f>
        <v/>
      </c>
      <c r="C231" s="12" t="str">
        <f ca="1">OFFSET('h-lot'!B$6,('h-kruis'!A231-1)*6,0)</f>
        <v/>
      </c>
      <c r="D231" s="12" t="str">
        <f ca="1">OFFSET('h-lot'!C$6,('h-kruis'!A231-1)*6,0)</f>
        <v/>
      </c>
      <c r="E231" s="23" t="str">
        <f ca="1">IF('h-kruis'!E231="","",IF('h-kruis'!E231=0.5,"½",'h-kruis'!E231))</f>
        <v/>
      </c>
      <c r="F231" s="23" t="str">
        <f ca="1">IF('h-kruis'!F231="","",IF('h-kruis'!F231=0.5,"½",'h-kruis'!F231))</f>
        <v/>
      </c>
      <c r="G231" s="23" t="str">
        <f ca="1">IF('h-kruis'!G231="","",IF('h-kruis'!G231=0.5,"½",'h-kruis'!G231))</f>
        <v/>
      </c>
      <c r="H231" s="23" t="str">
        <f ca="1">IF('h-kruis'!H231="","",IF('h-kruis'!H231=0.5,"½",'h-kruis'!H231))</f>
        <v/>
      </c>
      <c r="I231" s="23" t="str">
        <f ca="1">IF('h-kruis'!I231="","",IF('h-kruis'!I231=0.5,"½",'h-kruis'!I231))</f>
        <v/>
      </c>
      <c r="J231" s="16"/>
      <c r="K231" s="9">
        <f ca="1">IF(LEN('h-kruis'!K231)&gt;1,IF(LEFT('h-kruis'!K231,1)="0","½",LEFT('h-kruis'!K231,1)&amp;"½"),'h-kruis'!K231)</f>
        <v>0</v>
      </c>
      <c r="L231" s="9">
        <f ca="1">_xlfn.RANK.EQ('h-kruis'!K231,'h-kruis'!K226:K231,0)</f>
        <v>1</v>
      </c>
      <c r="M231" s="13"/>
      <c r="N231" s="5"/>
      <c r="O231" s="5"/>
      <c r="P231" s="5"/>
    </row>
    <row r="232" spans="1:16" s="49" customFormat="1" ht="12.75">
      <c r="A232" s="1"/>
      <c r="B232" s="49" t="s">
        <v>19</v>
      </c>
      <c r="C232" s="13"/>
      <c r="E232" s="5"/>
      <c r="F232" s="5"/>
      <c r="G232" s="5"/>
      <c r="H232" s="5"/>
      <c r="I232" s="5"/>
      <c r="J232" s="5"/>
      <c r="K232" s="5"/>
      <c r="L232" s="5"/>
      <c r="M232" s="13"/>
      <c r="N232" s="5"/>
      <c r="O232" s="5"/>
      <c r="P232" s="5"/>
    </row>
    <row r="233" spans="1:16" s="49" customFormat="1" ht="12.75">
      <c r="A233" s="17"/>
      <c r="B233" s="6" t="str">
        <f>"Zeskamp "&amp;'h-kruis'!A233</f>
        <v>Zeskamp 30</v>
      </c>
      <c r="C233" s="11"/>
      <c r="D233" s="10"/>
      <c r="E233" s="7">
        <v>1</v>
      </c>
      <c r="F233" s="7">
        <v>2</v>
      </c>
      <c r="G233" s="7">
        <v>3</v>
      </c>
      <c r="H233" s="7">
        <v>4</v>
      </c>
      <c r="I233" s="7">
        <v>5</v>
      </c>
      <c r="J233" s="7">
        <v>6</v>
      </c>
      <c r="K233" s="7" t="s">
        <v>12</v>
      </c>
      <c r="L233" s="7" t="s">
        <v>47</v>
      </c>
      <c r="M233" s="15"/>
      <c r="N233" s="14" t="str">
        <f>"bord "&amp;'h-kruis'!B233</f>
        <v>bord 1</v>
      </c>
      <c r="O233" s="14" t="str">
        <f>"bord "&amp;'h-kruis'!C233</f>
        <v>bord 2</v>
      </c>
      <c r="P233" s="14" t="str">
        <f>"bord "&amp;'h-kruis'!D233</f>
        <v>bord 3</v>
      </c>
    </row>
    <row r="234" spans="1:16" s="49" customFormat="1" ht="12.75">
      <c r="A234" s="18">
        <v>1</v>
      </c>
      <c r="B234" s="8" t="str">
        <f ca="1">OFFSET('h-lot'!A$1,('h-kruis'!A234-1)*6,0)</f>
        <v/>
      </c>
      <c r="C234" s="12" t="str">
        <f ca="1">OFFSET('h-lot'!B$1,('h-kruis'!A234-1)*6,0)</f>
        <v/>
      </c>
      <c r="D234" s="12" t="str">
        <f ca="1">OFFSET('h-lot'!C$1,('h-kruis'!A234-1)*6,0)</f>
        <v/>
      </c>
      <c r="E234" s="16"/>
      <c r="F234" s="23" t="str">
        <f ca="1">IF('h-kruis'!F234="","",IF('h-kruis'!F234=0.5,"½",'h-kruis'!F234))</f>
        <v/>
      </c>
      <c r="G234" s="23" t="str">
        <f ca="1">IF('h-kruis'!G234="","",IF('h-kruis'!G234=0.5,"½",'h-kruis'!G234))</f>
        <v/>
      </c>
      <c r="H234" s="23" t="str">
        <f ca="1">IF('h-kruis'!H234="","",IF('h-kruis'!H234=0.5,"½",'h-kruis'!H234))</f>
        <v/>
      </c>
      <c r="I234" s="23" t="str">
        <f ca="1">IF('h-kruis'!I234="","",IF('h-kruis'!I234=0.5,"½",'h-kruis'!I234))</f>
        <v/>
      </c>
      <c r="J234" s="23" t="str">
        <f ca="1">IF('h-kruis'!J234="","",IF('h-kruis'!J234=0.5,"½",'h-kruis'!J234))</f>
        <v/>
      </c>
      <c r="K234" s="9">
        <f ca="1">IF(LEN('h-kruis'!K234)&gt;1,IF(LEFT('h-kruis'!K234,1)="0","½",LEFT('h-kruis'!K234,1)&amp;"½"),'h-kruis'!K234)</f>
        <v>0</v>
      </c>
      <c r="L234" s="9">
        <f ca="1">_xlfn.RANK.EQ('h-kruis'!K234,'h-kruis'!K234:K239,0)</f>
        <v>1</v>
      </c>
      <c r="M234" s="13" t="s">
        <v>14</v>
      </c>
      <c r="N234" s="59" t="s">
        <v>109</v>
      </c>
      <c r="O234" s="59" t="s">
        <v>18</v>
      </c>
      <c r="P234" s="59" t="s">
        <v>110</v>
      </c>
    </row>
    <row r="235" spans="1:16" s="49" customFormat="1" ht="12.75">
      <c r="A235" s="18">
        <v>2</v>
      </c>
      <c r="B235" s="8" t="str">
        <f ca="1">OFFSET('h-lot'!A$2,('h-kruis'!A235-1)*6,0)</f>
        <v/>
      </c>
      <c r="C235" s="12" t="str">
        <f ca="1">OFFSET('h-lot'!B$2,('h-kruis'!A235-1)*6,0)</f>
        <v/>
      </c>
      <c r="D235" s="12" t="str">
        <f ca="1">OFFSET('h-lot'!C$2,('h-kruis'!A235-1)*6,0)</f>
        <v/>
      </c>
      <c r="E235" s="23" t="str">
        <f ca="1">IF('h-kruis'!E235="","",IF('h-kruis'!E235=0.5,"½",'h-kruis'!E235))</f>
        <v/>
      </c>
      <c r="F235" s="16"/>
      <c r="G235" s="23" t="str">
        <f ca="1">IF('h-kruis'!G235="","",IF('h-kruis'!G235=0.5,"½",'h-kruis'!G235))</f>
        <v/>
      </c>
      <c r="H235" s="23" t="str">
        <f ca="1">IF('h-kruis'!H235="","",IF('h-kruis'!H235=0.5,"½",'h-kruis'!H235))</f>
        <v/>
      </c>
      <c r="I235" s="23" t="str">
        <f ca="1">IF('h-kruis'!I235="","",IF('h-kruis'!I235=0.5,"½",'h-kruis'!I235))</f>
        <v/>
      </c>
      <c r="J235" s="23" t="str">
        <f ca="1">IF('h-kruis'!J235="","",IF('h-kruis'!J235=0.5,"½",'h-kruis'!J235))</f>
        <v/>
      </c>
      <c r="K235" s="9">
        <f ca="1">IF(LEN('h-kruis'!K235)&gt;1,IF(LEFT('h-kruis'!K235,1)="0","½",LEFT('h-kruis'!K235,1)&amp;"½"),'h-kruis'!K235)</f>
        <v>0</v>
      </c>
      <c r="L235" s="9">
        <f ca="1">_xlfn.RANK.EQ('h-kruis'!K235,'h-kruis'!K234:K239,0)</f>
        <v>1</v>
      </c>
      <c r="M235" s="13" t="s">
        <v>15</v>
      </c>
      <c r="N235" s="59" t="s">
        <v>113</v>
      </c>
      <c r="O235" s="59" t="s">
        <v>114</v>
      </c>
      <c r="P235" s="60" t="s">
        <v>13</v>
      </c>
    </row>
    <row r="236" spans="1:16" ht="12.75">
      <c r="A236" s="18">
        <v>3</v>
      </c>
      <c r="B236" s="8" t="str">
        <f ca="1">OFFSET('h-lot'!A$3,('h-kruis'!A236-1)*6,0)</f>
        <v/>
      </c>
      <c r="C236" s="12" t="str">
        <f ca="1">OFFSET('h-lot'!B$3,('h-kruis'!A236-1)*6,0)</f>
        <v/>
      </c>
      <c r="D236" s="12" t="str">
        <f ca="1">OFFSET('h-lot'!C$3,('h-kruis'!A236-1)*6,0)</f>
        <v/>
      </c>
      <c r="E236" s="23" t="str">
        <f ca="1">IF('h-kruis'!E236="","",IF('h-kruis'!E236=0.5,"½",'h-kruis'!E236))</f>
        <v/>
      </c>
      <c r="F236" s="23" t="str">
        <f ca="1">IF('h-kruis'!F236="","",IF('h-kruis'!F236=0.5,"½",'h-kruis'!F236))</f>
        <v/>
      </c>
      <c r="G236" s="16"/>
      <c r="H236" s="23" t="str">
        <f ca="1">IF('h-kruis'!H236="","",IF('h-kruis'!H236=0.5,"½",'h-kruis'!H236))</f>
        <v/>
      </c>
      <c r="I236" s="23" t="str">
        <f ca="1">IF('h-kruis'!I236="","",IF('h-kruis'!I236=0.5,"½",'h-kruis'!I236))</f>
        <v/>
      </c>
      <c r="J236" s="23" t="str">
        <f ca="1">IF('h-kruis'!J236="","",IF('h-kruis'!J236=0.5,"½",'h-kruis'!J236))</f>
        <v/>
      </c>
      <c r="K236" s="9">
        <f ca="1">IF(LEN('h-kruis'!K236)&gt;1,IF(LEFT('h-kruis'!K236,1)="0","½",LEFT('h-kruis'!K236,1)&amp;"½"),'h-kruis'!K236)</f>
        <v>0</v>
      </c>
      <c r="L236" s="9">
        <f ca="1">_xlfn.RANK.EQ('h-kruis'!K236,'h-kruis'!K234:K239,0)</f>
        <v>1</v>
      </c>
      <c r="M236" s="13" t="s">
        <v>16</v>
      </c>
      <c r="N236" s="59" t="s">
        <v>115</v>
      </c>
      <c r="O236" s="59" t="s">
        <v>116</v>
      </c>
      <c r="P236" s="59" t="s">
        <v>117</v>
      </c>
    </row>
    <row r="237" spans="1:16" s="4" customFormat="1" ht="12.75">
      <c r="A237" s="18">
        <v>4</v>
      </c>
      <c r="B237" s="8" t="str">
        <f ca="1">OFFSET('h-lot'!A$4,('h-kruis'!A237-1)*6,0)</f>
        <v/>
      </c>
      <c r="C237" s="12" t="str">
        <f ca="1">OFFSET('h-lot'!B$4,('h-kruis'!A237-1)*6,0)</f>
        <v/>
      </c>
      <c r="D237" s="12" t="str">
        <f ca="1">OFFSET('h-lot'!C$4,('h-kruis'!A237-1)*6,0)</f>
        <v/>
      </c>
      <c r="E237" s="23" t="str">
        <f ca="1">IF('h-kruis'!E237="","",IF('h-kruis'!E237=0.5,"½",'h-kruis'!E237))</f>
        <v/>
      </c>
      <c r="F237" s="23" t="str">
        <f ca="1">IF('h-kruis'!F237="","",IF('h-kruis'!F237=0.5,"½",'h-kruis'!F237))</f>
        <v/>
      </c>
      <c r="G237" s="23" t="str">
        <f ca="1">IF('h-kruis'!G237="","",IF('h-kruis'!G237=0.5,"½",'h-kruis'!G237))</f>
        <v/>
      </c>
      <c r="H237" s="16"/>
      <c r="I237" s="23" t="str">
        <f ca="1">IF('h-kruis'!I237="","",IF('h-kruis'!I237=0.5,"½",'h-kruis'!I237))</f>
        <v/>
      </c>
      <c r="J237" s="23" t="str">
        <f ca="1">IF('h-kruis'!J237="","",IF('h-kruis'!J237=0.5,"½",'h-kruis'!J237))</f>
        <v/>
      </c>
      <c r="K237" s="9">
        <f ca="1">IF(LEN('h-kruis'!K237)&gt;1,IF(LEFT('h-kruis'!K237,1)="0","½",LEFT('h-kruis'!K237,1)&amp;"½"),'h-kruis'!K237)</f>
        <v>0</v>
      </c>
      <c r="L237" s="9">
        <f ca="1">_xlfn.RANK.EQ('h-kruis'!K237,'h-kruis'!K234:K239,0)</f>
        <v>1</v>
      </c>
      <c r="M237" s="61" t="s">
        <v>111</v>
      </c>
      <c r="N237" s="59" t="s">
        <v>118</v>
      </c>
      <c r="O237" s="59" t="s">
        <v>101</v>
      </c>
      <c r="P237" s="59" t="s">
        <v>119</v>
      </c>
    </row>
    <row r="238" spans="1:16" s="49" customFormat="1" ht="12.75">
      <c r="A238" s="18">
        <v>5</v>
      </c>
      <c r="B238" s="8" t="str">
        <f ca="1">OFFSET('h-lot'!A$5,('h-kruis'!A238-1)*6,0)</f>
        <v/>
      </c>
      <c r="C238" s="12" t="str">
        <f ca="1">OFFSET('h-lot'!B$5,('h-kruis'!A238-1)*6,0)</f>
        <v/>
      </c>
      <c r="D238" s="12" t="str">
        <f ca="1">OFFSET('h-lot'!C$5,('h-kruis'!A238-1)*6,0)</f>
        <v/>
      </c>
      <c r="E238" s="23" t="str">
        <f ca="1">IF('h-kruis'!E238="","",IF('h-kruis'!E238=0.5,"½",'h-kruis'!E238))</f>
        <v/>
      </c>
      <c r="F238" s="23" t="str">
        <f ca="1">IF('h-kruis'!F238="","",IF('h-kruis'!F238=0.5,"½",'h-kruis'!F238))</f>
        <v/>
      </c>
      <c r="G238" s="23" t="str">
        <f ca="1">IF('h-kruis'!G238="","",IF('h-kruis'!G238=0.5,"½",'h-kruis'!G238))</f>
        <v/>
      </c>
      <c r="H238" s="23" t="str">
        <f ca="1">IF('h-kruis'!H238="","",IF('h-kruis'!H238=0.5,"½",'h-kruis'!H238))</f>
        <v/>
      </c>
      <c r="I238" s="16"/>
      <c r="J238" s="23" t="str">
        <f ca="1">IF('h-kruis'!J238="","",IF('h-kruis'!J238=0.5,"½",'h-kruis'!J238))</f>
        <v/>
      </c>
      <c r="K238" s="9">
        <f ca="1">IF(LEN('h-kruis'!K238)&gt;1,IF(LEFT('h-kruis'!K238,1)="0","½",LEFT('h-kruis'!K238,1)&amp;"½"),'h-kruis'!K238)</f>
        <v>0</v>
      </c>
      <c r="L238" s="9">
        <f ca="1">_xlfn.RANK.EQ('h-kruis'!K238,'h-kruis'!K234:K239,0)</f>
        <v>1</v>
      </c>
      <c r="M238" s="61" t="s">
        <v>112</v>
      </c>
      <c r="N238" s="59" t="s">
        <v>102</v>
      </c>
      <c r="O238" s="59" t="s">
        <v>120</v>
      </c>
      <c r="P238" s="59" t="s">
        <v>121</v>
      </c>
    </row>
    <row r="239" spans="1:16" s="49" customFormat="1" ht="12.75">
      <c r="A239" s="18">
        <v>6</v>
      </c>
      <c r="B239" s="8" t="str">
        <f ca="1">OFFSET('h-lot'!A$6,('h-kruis'!A239-1)*6,0)</f>
        <v/>
      </c>
      <c r="C239" s="12" t="str">
        <f ca="1">OFFSET('h-lot'!B$6,('h-kruis'!A239-1)*6,0)</f>
        <v/>
      </c>
      <c r="D239" s="12" t="str">
        <f ca="1">OFFSET('h-lot'!C$6,('h-kruis'!A239-1)*6,0)</f>
        <v/>
      </c>
      <c r="E239" s="23" t="str">
        <f ca="1">IF('h-kruis'!E239="","",IF('h-kruis'!E239=0.5,"½",'h-kruis'!E239))</f>
        <v/>
      </c>
      <c r="F239" s="23" t="str">
        <f ca="1">IF('h-kruis'!F239="","",IF('h-kruis'!F239=0.5,"½",'h-kruis'!F239))</f>
        <v/>
      </c>
      <c r="G239" s="23" t="str">
        <f ca="1">IF('h-kruis'!G239="","",IF('h-kruis'!G239=0.5,"½",'h-kruis'!G239))</f>
        <v/>
      </c>
      <c r="H239" s="23" t="str">
        <f ca="1">IF('h-kruis'!H239="","",IF('h-kruis'!H239=0.5,"½",'h-kruis'!H239))</f>
        <v/>
      </c>
      <c r="I239" s="23" t="str">
        <f ca="1">IF('h-kruis'!I239="","",IF('h-kruis'!I239=0.5,"½",'h-kruis'!I239))</f>
        <v/>
      </c>
      <c r="J239" s="16"/>
      <c r="K239" s="9">
        <f ca="1">IF(LEN('h-kruis'!K239)&gt;1,IF(LEFT('h-kruis'!K239,1)="0","½",LEFT('h-kruis'!K239,1)&amp;"½"),'h-kruis'!K239)</f>
        <v>0</v>
      </c>
      <c r="L239" s="9">
        <f ca="1">_xlfn.RANK.EQ('h-kruis'!K239,'h-kruis'!K234:K239,0)</f>
        <v>1</v>
      </c>
      <c r="M239" s="13"/>
      <c r="N239" s="5"/>
      <c r="O239" s="5"/>
      <c r="P239" s="5"/>
    </row>
    <row r="240" spans="1:16" s="49" customFormat="1" ht="12.75">
      <c r="A240" s="1"/>
      <c r="B240" s="49" t="s">
        <v>19</v>
      </c>
      <c r="C240" s="13"/>
      <c r="E240" s="5"/>
      <c r="F240" s="5"/>
      <c r="G240" s="5"/>
      <c r="H240" s="5"/>
      <c r="I240" s="5"/>
      <c r="J240" s="5"/>
      <c r="K240" s="5"/>
      <c r="L240" s="5"/>
      <c r="M240" s="13"/>
      <c r="N240" s="5"/>
      <c r="O240" s="5"/>
      <c r="P240" s="5"/>
    </row>
    <row r="241" spans="1:16" s="49" customFormat="1" ht="12.75">
      <c r="A241" s="17"/>
      <c r="B241" s="6" t="str">
        <f>"Zeskamp "&amp;'h-kruis'!A241</f>
        <v>Zeskamp 31</v>
      </c>
      <c r="C241" s="11"/>
      <c r="D241" s="10"/>
      <c r="E241" s="7">
        <v>1</v>
      </c>
      <c r="F241" s="7">
        <v>2</v>
      </c>
      <c r="G241" s="7">
        <v>3</v>
      </c>
      <c r="H241" s="7">
        <v>4</v>
      </c>
      <c r="I241" s="7">
        <v>5</v>
      </c>
      <c r="J241" s="7">
        <v>6</v>
      </c>
      <c r="K241" s="7" t="s">
        <v>12</v>
      </c>
      <c r="L241" s="7" t="s">
        <v>47</v>
      </c>
      <c r="M241" s="15"/>
      <c r="N241" s="14" t="str">
        <f>"bord "&amp;'h-kruis'!B241</f>
        <v>bord 1</v>
      </c>
      <c r="O241" s="14" t="str">
        <f>"bord "&amp;'h-kruis'!C241</f>
        <v>bord 2</v>
      </c>
      <c r="P241" s="14" t="str">
        <f>"bord "&amp;'h-kruis'!D241</f>
        <v>bord 3</v>
      </c>
    </row>
    <row r="242" spans="1:16" ht="12.75">
      <c r="A242" s="18">
        <v>1</v>
      </c>
      <c r="B242" s="8" t="str">
        <f ca="1">OFFSET('h-lot'!A$1,('h-kruis'!A242-1)*6,0)</f>
        <v/>
      </c>
      <c r="C242" s="12" t="str">
        <f ca="1">OFFSET('h-lot'!B$1,('h-kruis'!A242-1)*6,0)</f>
        <v/>
      </c>
      <c r="D242" s="12" t="str">
        <f ca="1">OFFSET('h-lot'!C$1,('h-kruis'!A242-1)*6,0)</f>
        <v/>
      </c>
      <c r="E242" s="16"/>
      <c r="F242" s="23" t="str">
        <f ca="1">IF('h-kruis'!F242="","",IF('h-kruis'!F242=0.5,"½",'h-kruis'!F242))</f>
        <v/>
      </c>
      <c r="G242" s="23" t="str">
        <f ca="1">IF('h-kruis'!G242="","",IF('h-kruis'!G242=0.5,"½",'h-kruis'!G242))</f>
        <v/>
      </c>
      <c r="H242" s="23" t="str">
        <f ca="1">IF('h-kruis'!H242="","",IF('h-kruis'!H242=0.5,"½",'h-kruis'!H242))</f>
        <v/>
      </c>
      <c r="I242" s="23" t="str">
        <f ca="1">IF('h-kruis'!I242="","",IF('h-kruis'!I242=0.5,"½",'h-kruis'!I242))</f>
        <v/>
      </c>
      <c r="J242" s="23" t="str">
        <f ca="1">IF('h-kruis'!J242="","",IF('h-kruis'!J242=0.5,"½",'h-kruis'!J242))</f>
        <v/>
      </c>
      <c r="K242" s="9">
        <f ca="1">IF(LEN('h-kruis'!K242)&gt;1,IF(LEFT('h-kruis'!K242,1)="0","½",LEFT('h-kruis'!K242,1)&amp;"½"),'h-kruis'!K242)</f>
        <v>0</v>
      </c>
      <c r="L242" s="9">
        <f ca="1">_xlfn.RANK.EQ('h-kruis'!K242,'h-kruis'!K242:K247,0)</f>
        <v>1</v>
      </c>
      <c r="M242" s="13" t="s">
        <v>14</v>
      </c>
      <c r="N242" s="59" t="s">
        <v>109</v>
      </c>
      <c r="O242" s="59" t="s">
        <v>18</v>
      </c>
      <c r="P242" s="59" t="s">
        <v>110</v>
      </c>
    </row>
    <row r="243" spans="1:16" s="4" customFormat="1" ht="12.75">
      <c r="A243" s="18">
        <v>2</v>
      </c>
      <c r="B243" s="8" t="str">
        <f ca="1">OFFSET('h-lot'!A$2,('h-kruis'!A243-1)*6,0)</f>
        <v/>
      </c>
      <c r="C243" s="12" t="str">
        <f ca="1">OFFSET('h-lot'!B$2,('h-kruis'!A243-1)*6,0)</f>
        <v/>
      </c>
      <c r="D243" s="12" t="str">
        <f ca="1">OFFSET('h-lot'!C$2,('h-kruis'!A243-1)*6,0)</f>
        <v/>
      </c>
      <c r="E243" s="23" t="str">
        <f ca="1">IF('h-kruis'!E243="","",IF('h-kruis'!E243=0.5,"½",'h-kruis'!E243))</f>
        <v/>
      </c>
      <c r="F243" s="16"/>
      <c r="G243" s="23" t="str">
        <f ca="1">IF('h-kruis'!G243="","",IF('h-kruis'!G243=0.5,"½",'h-kruis'!G243))</f>
        <v/>
      </c>
      <c r="H243" s="23" t="str">
        <f ca="1">IF('h-kruis'!H243="","",IF('h-kruis'!H243=0.5,"½",'h-kruis'!H243))</f>
        <v/>
      </c>
      <c r="I243" s="23" t="str">
        <f ca="1">IF('h-kruis'!I243="","",IF('h-kruis'!I243=0.5,"½",'h-kruis'!I243))</f>
        <v/>
      </c>
      <c r="J243" s="23" t="str">
        <f ca="1">IF('h-kruis'!J243="","",IF('h-kruis'!J243=0.5,"½",'h-kruis'!J243))</f>
        <v/>
      </c>
      <c r="K243" s="9">
        <f ca="1">IF(LEN('h-kruis'!K243)&gt;1,IF(LEFT('h-kruis'!K243,1)="0","½",LEFT('h-kruis'!K243,1)&amp;"½"),'h-kruis'!K243)</f>
        <v>0</v>
      </c>
      <c r="L243" s="9">
        <f ca="1">_xlfn.RANK.EQ('h-kruis'!K243,'h-kruis'!K242:K247,0)</f>
        <v>1</v>
      </c>
      <c r="M243" s="13" t="s">
        <v>15</v>
      </c>
      <c r="N243" s="59" t="s">
        <v>113</v>
      </c>
      <c r="O243" s="59" t="s">
        <v>114</v>
      </c>
      <c r="P243" s="60" t="s">
        <v>13</v>
      </c>
    </row>
    <row r="244" spans="1:16" s="49" customFormat="1" ht="12.75">
      <c r="A244" s="18">
        <v>3</v>
      </c>
      <c r="B244" s="8" t="str">
        <f ca="1">OFFSET('h-lot'!A$3,('h-kruis'!A244-1)*6,0)</f>
        <v/>
      </c>
      <c r="C244" s="12" t="str">
        <f ca="1">OFFSET('h-lot'!B$3,('h-kruis'!A244-1)*6,0)</f>
        <v/>
      </c>
      <c r="D244" s="12" t="str">
        <f ca="1">OFFSET('h-lot'!C$3,('h-kruis'!A244-1)*6,0)</f>
        <v/>
      </c>
      <c r="E244" s="23" t="str">
        <f ca="1">IF('h-kruis'!E244="","",IF('h-kruis'!E244=0.5,"½",'h-kruis'!E244))</f>
        <v/>
      </c>
      <c r="F244" s="23" t="str">
        <f ca="1">IF('h-kruis'!F244="","",IF('h-kruis'!F244=0.5,"½",'h-kruis'!F244))</f>
        <v/>
      </c>
      <c r="G244" s="16"/>
      <c r="H244" s="23" t="str">
        <f ca="1">IF('h-kruis'!H244="","",IF('h-kruis'!H244=0.5,"½",'h-kruis'!H244))</f>
        <v/>
      </c>
      <c r="I244" s="23" t="str">
        <f ca="1">IF('h-kruis'!I244="","",IF('h-kruis'!I244=0.5,"½",'h-kruis'!I244))</f>
        <v/>
      </c>
      <c r="J244" s="23" t="str">
        <f ca="1">IF('h-kruis'!J244="","",IF('h-kruis'!J244=0.5,"½",'h-kruis'!J244))</f>
        <v/>
      </c>
      <c r="K244" s="9">
        <f ca="1">IF(LEN('h-kruis'!K244)&gt;1,IF(LEFT('h-kruis'!K244,1)="0","½",LEFT('h-kruis'!K244,1)&amp;"½"),'h-kruis'!K244)</f>
        <v>0</v>
      </c>
      <c r="L244" s="9">
        <f ca="1">_xlfn.RANK.EQ('h-kruis'!K244,'h-kruis'!K242:K247,0)</f>
        <v>1</v>
      </c>
      <c r="M244" s="13" t="s">
        <v>16</v>
      </c>
      <c r="N244" s="59" t="s">
        <v>115</v>
      </c>
      <c r="O244" s="59" t="s">
        <v>116</v>
      </c>
      <c r="P244" s="59" t="s">
        <v>117</v>
      </c>
    </row>
    <row r="245" spans="1:16" s="49" customFormat="1" ht="12.75">
      <c r="A245" s="18">
        <v>4</v>
      </c>
      <c r="B245" s="8" t="str">
        <f ca="1">OFFSET('h-lot'!A$4,('h-kruis'!A245-1)*6,0)</f>
        <v/>
      </c>
      <c r="C245" s="12" t="str">
        <f ca="1">OFFSET('h-lot'!B$4,('h-kruis'!A245-1)*6,0)</f>
        <v/>
      </c>
      <c r="D245" s="12" t="str">
        <f ca="1">OFFSET('h-lot'!C$4,('h-kruis'!A245-1)*6,0)</f>
        <v/>
      </c>
      <c r="E245" s="23" t="str">
        <f ca="1">IF('h-kruis'!E245="","",IF('h-kruis'!E245=0.5,"½",'h-kruis'!E245))</f>
        <v/>
      </c>
      <c r="F245" s="23" t="str">
        <f ca="1">IF('h-kruis'!F245="","",IF('h-kruis'!F245=0.5,"½",'h-kruis'!F245))</f>
        <v/>
      </c>
      <c r="G245" s="23" t="str">
        <f ca="1">IF('h-kruis'!G245="","",IF('h-kruis'!G245=0.5,"½",'h-kruis'!G245))</f>
        <v/>
      </c>
      <c r="H245" s="16"/>
      <c r="I245" s="23" t="str">
        <f ca="1">IF('h-kruis'!I245="","",IF('h-kruis'!I245=0.5,"½",'h-kruis'!I245))</f>
        <v/>
      </c>
      <c r="J245" s="23" t="str">
        <f ca="1">IF('h-kruis'!J245="","",IF('h-kruis'!J245=0.5,"½",'h-kruis'!J245))</f>
        <v/>
      </c>
      <c r="K245" s="9">
        <f ca="1">IF(LEN('h-kruis'!K245)&gt;1,IF(LEFT('h-kruis'!K245,1)="0","½",LEFT('h-kruis'!K245,1)&amp;"½"),'h-kruis'!K245)</f>
        <v>0</v>
      </c>
      <c r="L245" s="9">
        <f ca="1">_xlfn.RANK.EQ('h-kruis'!K245,'h-kruis'!K242:K247,0)</f>
        <v>1</v>
      </c>
      <c r="M245" s="61" t="s">
        <v>111</v>
      </c>
      <c r="N245" s="59" t="s">
        <v>118</v>
      </c>
      <c r="O245" s="59" t="s">
        <v>101</v>
      </c>
      <c r="P245" s="59" t="s">
        <v>119</v>
      </c>
    </row>
    <row r="246" spans="1:16" s="49" customFormat="1" ht="12.75">
      <c r="A246" s="18">
        <v>5</v>
      </c>
      <c r="B246" s="8" t="str">
        <f ca="1">OFFSET('h-lot'!A$5,('h-kruis'!A246-1)*6,0)</f>
        <v/>
      </c>
      <c r="C246" s="12" t="str">
        <f ca="1">OFFSET('h-lot'!B$5,('h-kruis'!A246-1)*6,0)</f>
        <v/>
      </c>
      <c r="D246" s="12" t="str">
        <f ca="1">OFFSET('h-lot'!C$5,('h-kruis'!A246-1)*6,0)</f>
        <v/>
      </c>
      <c r="E246" s="23" t="str">
        <f ca="1">IF('h-kruis'!E246="","",IF('h-kruis'!E246=0.5,"½",'h-kruis'!E246))</f>
        <v/>
      </c>
      <c r="F246" s="23" t="str">
        <f ca="1">IF('h-kruis'!F246="","",IF('h-kruis'!F246=0.5,"½",'h-kruis'!F246))</f>
        <v/>
      </c>
      <c r="G246" s="23" t="str">
        <f ca="1">IF('h-kruis'!G246="","",IF('h-kruis'!G246=0.5,"½",'h-kruis'!G246))</f>
        <v/>
      </c>
      <c r="H246" s="23" t="str">
        <f ca="1">IF('h-kruis'!H246="","",IF('h-kruis'!H246=0.5,"½",'h-kruis'!H246))</f>
        <v/>
      </c>
      <c r="I246" s="16"/>
      <c r="J246" s="23" t="str">
        <f ca="1">IF('h-kruis'!J246="","",IF('h-kruis'!J246=0.5,"½",'h-kruis'!J246))</f>
        <v/>
      </c>
      <c r="K246" s="9">
        <f ca="1">IF(LEN('h-kruis'!K246)&gt;1,IF(LEFT('h-kruis'!K246,1)="0","½",LEFT('h-kruis'!K246,1)&amp;"½"),'h-kruis'!K246)</f>
        <v>0</v>
      </c>
      <c r="L246" s="9">
        <f ca="1">_xlfn.RANK.EQ('h-kruis'!K246,'h-kruis'!K242:K247,0)</f>
        <v>1</v>
      </c>
      <c r="M246" s="61" t="s">
        <v>112</v>
      </c>
      <c r="N246" s="59" t="s">
        <v>102</v>
      </c>
      <c r="O246" s="59" t="s">
        <v>120</v>
      </c>
      <c r="P246" s="59" t="s">
        <v>121</v>
      </c>
    </row>
    <row r="247" spans="1:16" s="49" customFormat="1" ht="12.75">
      <c r="A247" s="18">
        <v>6</v>
      </c>
      <c r="B247" s="8" t="str">
        <f ca="1">OFFSET('h-lot'!A$6,('h-kruis'!A247-1)*6,0)</f>
        <v/>
      </c>
      <c r="C247" s="12" t="str">
        <f ca="1">OFFSET('h-lot'!B$6,('h-kruis'!A247-1)*6,0)</f>
        <v/>
      </c>
      <c r="D247" s="12" t="str">
        <f ca="1">OFFSET('h-lot'!C$6,('h-kruis'!A247-1)*6,0)</f>
        <v/>
      </c>
      <c r="E247" s="23" t="str">
        <f ca="1">IF('h-kruis'!E247="","",IF('h-kruis'!E247=0.5,"½",'h-kruis'!E247))</f>
        <v/>
      </c>
      <c r="F247" s="23" t="str">
        <f ca="1">IF('h-kruis'!F247="","",IF('h-kruis'!F247=0.5,"½",'h-kruis'!F247))</f>
        <v/>
      </c>
      <c r="G247" s="23" t="str">
        <f ca="1">IF('h-kruis'!G247="","",IF('h-kruis'!G247=0.5,"½",'h-kruis'!G247))</f>
        <v/>
      </c>
      <c r="H247" s="23" t="str">
        <f ca="1">IF('h-kruis'!H247="","",IF('h-kruis'!H247=0.5,"½",'h-kruis'!H247))</f>
        <v/>
      </c>
      <c r="I247" s="23" t="str">
        <f ca="1">IF('h-kruis'!I247="","",IF('h-kruis'!I247=0.5,"½",'h-kruis'!I247))</f>
        <v/>
      </c>
      <c r="J247" s="16"/>
      <c r="K247" s="9">
        <f ca="1">IF(LEN('h-kruis'!K247)&gt;1,IF(LEFT('h-kruis'!K247,1)="0","½",LEFT('h-kruis'!K247,1)&amp;"½"),'h-kruis'!K247)</f>
        <v>0</v>
      </c>
      <c r="L247" s="9">
        <f ca="1">_xlfn.RANK.EQ('h-kruis'!K247,'h-kruis'!K242:K247,0)</f>
        <v>1</v>
      </c>
      <c r="M247" s="13"/>
      <c r="N247" s="5"/>
      <c r="O247" s="5"/>
      <c r="P247" s="5"/>
    </row>
    <row r="248" spans="2:4" ht="12.75">
      <c r="B248" s="49" t="s">
        <v>19</v>
      </c>
      <c r="D248" s="49"/>
    </row>
    <row r="249" spans="1:16" s="4" customFormat="1" ht="12.75">
      <c r="A249" s="17"/>
      <c r="B249" s="6" t="str">
        <f>"Zeskamp "&amp;'h-kruis'!A249</f>
        <v>Zeskamp 32</v>
      </c>
      <c r="C249" s="11"/>
      <c r="D249" s="10"/>
      <c r="E249" s="7">
        <v>1</v>
      </c>
      <c r="F249" s="7">
        <v>2</v>
      </c>
      <c r="G249" s="7">
        <v>3</v>
      </c>
      <c r="H249" s="7">
        <v>4</v>
      </c>
      <c r="I249" s="7">
        <v>5</v>
      </c>
      <c r="J249" s="7">
        <v>6</v>
      </c>
      <c r="K249" s="7" t="s">
        <v>12</v>
      </c>
      <c r="L249" s="7" t="s">
        <v>47</v>
      </c>
      <c r="M249" s="15"/>
      <c r="N249" s="14" t="str">
        <f>"bord "&amp;'h-kruis'!B249</f>
        <v>bord 1</v>
      </c>
      <c r="O249" s="14" t="str">
        <f>"bord "&amp;'h-kruis'!C249</f>
        <v>bord 2</v>
      </c>
      <c r="P249" s="14" t="str">
        <f>"bord "&amp;'h-kruis'!D249</f>
        <v>bord 3</v>
      </c>
    </row>
    <row r="250" spans="1:16" s="49" customFormat="1" ht="12.75">
      <c r="A250" s="18">
        <v>1</v>
      </c>
      <c r="B250" s="8" t="str">
        <f ca="1">OFFSET('h-lot'!A$1,('h-kruis'!A250-1)*6,0)</f>
        <v/>
      </c>
      <c r="C250" s="12" t="str">
        <f ca="1">OFFSET('h-lot'!B$1,('h-kruis'!A250-1)*6,0)</f>
        <v/>
      </c>
      <c r="D250" s="12" t="str">
        <f ca="1">OFFSET('h-lot'!C$1,('h-kruis'!A250-1)*6,0)</f>
        <v/>
      </c>
      <c r="E250" s="16"/>
      <c r="F250" s="23" t="str">
        <f ca="1">IF('h-kruis'!F250="","",IF('h-kruis'!F250=0.5,"½",'h-kruis'!F250))</f>
        <v/>
      </c>
      <c r="G250" s="23" t="str">
        <f ca="1">IF('h-kruis'!G250="","",IF('h-kruis'!G250=0.5,"½",'h-kruis'!G250))</f>
        <v/>
      </c>
      <c r="H250" s="23" t="str">
        <f ca="1">IF('h-kruis'!H250="","",IF('h-kruis'!H250=0.5,"½",'h-kruis'!H250))</f>
        <v/>
      </c>
      <c r="I250" s="23" t="str">
        <f ca="1">IF('h-kruis'!I250="","",IF('h-kruis'!I250=0.5,"½",'h-kruis'!I250))</f>
        <v/>
      </c>
      <c r="J250" s="23" t="str">
        <f ca="1">IF('h-kruis'!J250="","",IF('h-kruis'!J250=0.5,"½",'h-kruis'!J250))</f>
        <v/>
      </c>
      <c r="K250" s="9">
        <f ca="1">IF(LEN('h-kruis'!K250)&gt;1,IF(LEFT('h-kruis'!K250,1)="0","½",LEFT('h-kruis'!K250,1)&amp;"½"),'h-kruis'!K250)</f>
        <v>0</v>
      </c>
      <c r="L250" s="9">
        <f ca="1">_xlfn.RANK.EQ('h-kruis'!K250,'h-kruis'!K250:K255,0)</f>
        <v>1</v>
      </c>
      <c r="M250" s="13" t="s">
        <v>14</v>
      </c>
      <c r="N250" s="59" t="s">
        <v>109</v>
      </c>
      <c r="O250" s="59" t="s">
        <v>18</v>
      </c>
      <c r="P250" s="59" t="s">
        <v>110</v>
      </c>
    </row>
    <row r="251" spans="1:16" s="49" customFormat="1" ht="12.75">
      <c r="A251" s="18">
        <v>2</v>
      </c>
      <c r="B251" s="8" t="str">
        <f ca="1">OFFSET('h-lot'!A$2,('h-kruis'!A251-1)*6,0)</f>
        <v/>
      </c>
      <c r="C251" s="12" t="str">
        <f ca="1">OFFSET('h-lot'!B$2,('h-kruis'!A251-1)*6,0)</f>
        <v/>
      </c>
      <c r="D251" s="12" t="str">
        <f ca="1">OFFSET('h-lot'!C$2,('h-kruis'!A251-1)*6,0)</f>
        <v/>
      </c>
      <c r="E251" s="23" t="str">
        <f ca="1">IF('h-kruis'!E251="","",IF('h-kruis'!E251=0.5,"½",'h-kruis'!E251))</f>
        <v/>
      </c>
      <c r="F251" s="16"/>
      <c r="G251" s="23" t="str">
        <f ca="1">IF('h-kruis'!G251="","",IF('h-kruis'!G251=0.5,"½",'h-kruis'!G251))</f>
        <v/>
      </c>
      <c r="H251" s="23" t="str">
        <f ca="1">IF('h-kruis'!H251="","",IF('h-kruis'!H251=0.5,"½",'h-kruis'!H251))</f>
        <v/>
      </c>
      <c r="I251" s="23" t="str">
        <f ca="1">IF('h-kruis'!I251="","",IF('h-kruis'!I251=0.5,"½",'h-kruis'!I251))</f>
        <v/>
      </c>
      <c r="J251" s="23" t="str">
        <f ca="1">IF('h-kruis'!J251="","",IF('h-kruis'!J251=0.5,"½",'h-kruis'!J251))</f>
        <v/>
      </c>
      <c r="K251" s="9">
        <f ca="1">IF(LEN('h-kruis'!K251)&gt;1,IF(LEFT('h-kruis'!K251,1)="0","½",LEFT('h-kruis'!K251,1)&amp;"½"),'h-kruis'!K251)</f>
        <v>0</v>
      </c>
      <c r="L251" s="9">
        <f ca="1">_xlfn.RANK.EQ('h-kruis'!K251,'h-kruis'!K250:K255,0)</f>
        <v>1</v>
      </c>
      <c r="M251" s="13" t="s">
        <v>15</v>
      </c>
      <c r="N251" s="59" t="s">
        <v>113</v>
      </c>
      <c r="O251" s="59" t="s">
        <v>114</v>
      </c>
      <c r="P251" s="60" t="s">
        <v>13</v>
      </c>
    </row>
    <row r="252" spans="1:16" s="49" customFormat="1" ht="12.75">
      <c r="A252" s="18">
        <v>3</v>
      </c>
      <c r="B252" s="8" t="str">
        <f ca="1">OFFSET('h-lot'!A$3,('h-kruis'!A252-1)*6,0)</f>
        <v/>
      </c>
      <c r="C252" s="12" t="str">
        <f ca="1">OFFSET('h-lot'!B$3,('h-kruis'!A252-1)*6,0)</f>
        <v/>
      </c>
      <c r="D252" s="12" t="str">
        <f ca="1">OFFSET('h-lot'!C$3,('h-kruis'!A252-1)*6,0)</f>
        <v/>
      </c>
      <c r="E252" s="23" t="str">
        <f ca="1">IF('h-kruis'!E252="","",IF('h-kruis'!E252=0.5,"½",'h-kruis'!E252))</f>
        <v/>
      </c>
      <c r="F252" s="23" t="str">
        <f ca="1">IF('h-kruis'!F252="","",IF('h-kruis'!F252=0.5,"½",'h-kruis'!F252))</f>
        <v/>
      </c>
      <c r="G252" s="16"/>
      <c r="H252" s="23" t="str">
        <f ca="1">IF('h-kruis'!H252="","",IF('h-kruis'!H252=0.5,"½",'h-kruis'!H252))</f>
        <v/>
      </c>
      <c r="I252" s="23" t="str">
        <f ca="1">IF('h-kruis'!I252="","",IF('h-kruis'!I252=0.5,"½",'h-kruis'!I252))</f>
        <v/>
      </c>
      <c r="J252" s="23" t="str">
        <f ca="1">IF('h-kruis'!J252="","",IF('h-kruis'!J252=0.5,"½",'h-kruis'!J252))</f>
        <v/>
      </c>
      <c r="K252" s="9">
        <f ca="1">IF(LEN('h-kruis'!K252)&gt;1,IF(LEFT('h-kruis'!K252,1)="0","½",LEFT('h-kruis'!K252,1)&amp;"½"),'h-kruis'!K252)</f>
        <v>0</v>
      </c>
      <c r="L252" s="9">
        <f ca="1">_xlfn.RANK.EQ('h-kruis'!K252,'h-kruis'!K250:K255,0)</f>
        <v>1</v>
      </c>
      <c r="M252" s="13" t="s">
        <v>16</v>
      </c>
      <c r="N252" s="59" t="s">
        <v>115</v>
      </c>
      <c r="O252" s="59" t="s">
        <v>116</v>
      </c>
      <c r="P252" s="59" t="s">
        <v>117</v>
      </c>
    </row>
    <row r="253" spans="1:16" s="49" customFormat="1" ht="12.75">
      <c r="A253" s="18">
        <v>4</v>
      </c>
      <c r="B253" s="8" t="str">
        <f ca="1">OFFSET('h-lot'!A$4,('h-kruis'!A253-1)*6,0)</f>
        <v/>
      </c>
      <c r="C253" s="12" t="str">
        <f ca="1">OFFSET('h-lot'!B$4,('h-kruis'!A253-1)*6,0)</f>
        <v/>
      </c>
      <c r="D253" s="12" t="str">
        <f ca="1">OFFSET('h-lot'!C$4,('h-kruis'!A253-1)*6,0)</f>
        <v/>
      </c>
      <c r="E253" s="23" t="str">
        <f ca="1">IF('h-kruis'!E253="","",IF('h-kruis'!E253=0.5,"½",'h-kruis'!E253))</f>
        <v/>
      </c>
      <c r="F253" s="23" t="str">
        <f ca="1">IF('h-kruis'!F253="","",IF('h-kruis'!F253=0.5,"½",'h-kruis'!F253))</f>
        <v/>
      </c>
      <c r="G253" s="23" t="str">
        <f ca="1">IF('h-kruis'!G253="","",IF('h-kruis'!G253=0.5,"½",'h-kruis'!G253))</f>
        <v/>
      </c>
      <c r="H253" s="16"/>
      <c r="I253" s="23" t="str">
        <f ca="1">IF('h-kruis'!I253="","",IF('h-kruis'!I253=0.5,"½",'h-kruis'!I253))</f>
        <v/>
      </c>
      <c r="J253" s="23" t="str">
        <f ca="1">IF('h-kruis'!J253="","",IF('h-kruis'!J253=0.5,"½",'h-kruis'!J253))</f>
        <v/>
      </c>
      <c r="K253" s="9">
        <f ca="1">IF(LEN('h-kruis'!K253)&gt;1,IF(LEFT('h-kruis'!K253,1)="0","½",LEFT('h-kruis'!K253,1)&amp;"½"),'h-kruis'!K253)</f>
        <v>0</v>
      </c>
      <c r="L253" s="9">
        <f ca="1">_xlfn.RANK.EQ('h-kruis'!K253,'h-kruis'!K250:K255,0)</f>
        <v>1</v>
      </c>
      <c r="M253" s="61" t="s">
        <v>111</v>
      </c>
      <c r="N253" s="59" t="s">
        <v>118</v>
      </c>
      <c r="O253" s="59" t="s">
        <v>101</v>
      </c>
      <c r="P253" s="59" t="s">
        <v>119</v>
      </c>
    </row>
    <row r="254" spans="1:16" ht="12.75">
      <c r="A254" s="18">
        <v>5</v>
      </c>
      <c r="B254" s="8" t="str">
        <f ca="1">OFFSET('h-lot'!A$5,('h-kruis'!A254-1)*6,0)</f>
        <v/>
      </c>
      <c r="C254" s="12" t="str">
        <f ca="1">OFFSET('h-lot'!B$5,('h-kruis'!A254-1)*6,0)</f>
        <v/>
      </c>
      <c r="D254" s="12" t="str">
        <f ca="1">OFFSET('h-lot'!C$5,('h-kruis'!A254-1)*6,0)</f>
        <v/>
      </c>
      <c r="E254" s="23" t="str">
        <f ca="1">IF('h-kruis'!E254="","",IF('h-kruis'!E254=0.5,"½",'h-kruis'!E254))</f>
        <v/>
      </c>
      <c r="F254" s="23" t="str">
        <f ca="1">IF('h-kruis'!F254="","",IF('h-kruis'!F254=0.5,"½",'h-kruis'!F254))</f>
        <v/>
      </c>
      <c r="G254" s="23" t="str">
        <f ca="1">IF('h-kruis'!G254="","",IF('h-kruis'!G254=0.5,"½",'h-kruis'!G254))</f>
        <v/>
      </c>
      <c r="H254" s="23" t="str">
        <f ca="1">IF('h-kruis'!H254="","",IF('h-kruis'!H254=0.5,"½",'h-kruis'!H254))</f>
        <v/>
      </c>
      <c r="I254" s="16"/>
      <c r="J254" s="23" t="str">
        <f ca="1">IF('h-kruis'!J254="","",IF('h-kruis'!J254=0.5,"½",'h-kruis'!J254))</f>
        <v/>
      </c>
      <c r="K254" s="9">
        <f ca="1">IF(LEN('h-kruis'!K254)&gt;1,IF(LEFT('h-kruis'!K254,1)="0","½",LEFT('h-kruis'!K254,1)&amp;"½"),'h-kruis'!K254)</f>
        <v>0</v>
      </c>
      <c r="L254" s="9">
        <f ca="1">_xlfn.RANK.EQ('h-kruis'!K254,'h-kruis'!K250:K255,0)</f>
        <v>1</v>
      </c>
      <c r="M254" s="61" t="s">
        <v>112</v>
      </c>
      <c r="N254" s="59" t="s">
        <v>102</v>
      </c>
      <c r="O254" s="59" t="s">
        <v>120</v>
      </c>
      <c r="P254" s="59" t="s">
        <v>121</v>
      </c>
    </row>
    <row r="255" spans="1:16" s="4" customFormat="1" ht="12.75">
      <c r="A255" s="18">
        <v>6</v>
      </c>
      <c r="B255" s="8" t="str">
        <f ca="1">OFFSET('h-lot'!A$6,('h-kruis'!A255-1)*6,0)</f>
        <v/>
      </c>
      <c r="C255" s="12" t="str">
        <f ca="1">OFFSET('h-lot'!B$6,('h-kruis'!A255-1)*6,0)</f>
        <v/>
      </c>
      <c r="D255" s="12" t="str">
        <f ca="1">OFFSET('h-lot'!C$6,('h-kruis'!A255-1)*6,0)</f>
        <v/>
      </c>
      <c r="E255" s="23" t="str">
        <f ca="1">IF('h-kruis'!E255="","",IF('h-kruis'!E255=0.5,"½",'h-kruis'!E255))</f>
        <v/>
      </c>
      <c r="F255" s="23" t="str">
        <f ca="1">IF('h-kruis'!F255="","",IF('h-kruis'!F255=0.5,"½",'h-kruis'!F255))</f>
        <v/>
      </c>
      <c r="G255" s="23" t="str">
        <f ca="1">IF('h-kruis'!G255="","",IF('h-kruis'!G255=0.5,"½",'h-kruis'!G255))</f>
        <v/>
      </c>
      <c r="H255" s="23" t="str">
        <f ca="1">IF('h-kruis'!H255="","",IF('h-kruis'!H255=0.5,"½",'h-kruis'!H255))</f>
        <v/>
      </c>
      <c r="I255" s="23" t="str">
        <f ca="1">IF('h-kruis'!I255="","",IF('h-kruis'!I255=0.5,"½",'h-kruis'!I255))</f>
        <v/>
      </c>
      <c r="J255" s="16"/>
      <c r="K255" s="9">
        <f ca="1">IF(LEN('h-kruis'!K255)&gt;1,IF(LEFT('h-kruis'!K255,1)="0","½",LEFT('h-kruis'!K255,1)&amp;"½"),'h-kruis'!K255)</f>
        <v>0</v>
      </c>
      <c r="L255" s="9">
        <f ca="1">_xlfn.RANK.EQ('h-kruis'!K255,'h-kruis'!K250:K255,0)</f>
        <v>1</v>
      </c>
      <c r="M255" s="13"/>
      <c r="N255" s="5"/>
      <c r="O255" s="5"/>
      <c r="P255" s="5"/>
    </row>
    <row r="256" spans="1:16" s="49" customFormat="1" ht="12.75">
      <c r="A256" s="1"/>
      <c r="B256" s="49" t="s">
        <v>19</v>
      </c>
      <c r="C256" s="13"/>
      <c r="E256" s="5"/>
      <c r="F256" s="5"/>
      <c r="G256" s="5"/>
      <c r="H256" s="5"/>
      <c r="I256" s="5"/>
      <c r="J256" s="5"/>
      <c r="K256" s="5"/>
      <c r="L256" s="5"/>
      <c r="M256" s="13"/>
      <c r="N256" s="5"/>
      <c r="O256" s="5"/>
      <c r="P256" s="5"/>
    </row>
    <row r="257" spans="1:16" s="49" customFormat="1" ht="12.75">
      <c r="A257" s="17"/>
      <c r="B257" s="6" t="str">
        <f>"Zeskamp "&amp;'h-kruis'!A257</f>
        <v>Zeskamp 33</v>
      </c>
      <c r="C257" s="11"/>
      <c r="D257" s="10"/>
      <c r="E257" s="7">
        <v>1</v>
      </c>
      <c r="F257" s="7">
        <v>2</v>
      </c>
      <c r="G257" s="7">
        <v>3</v>
      </c>
      <c r="H257" s="7">
        <v>4</v>
      </c>
      <c r="I257" s="7">
        <v>5</v>
      </c>
      <c r="J257" s="7">
        <v>6</v>
      </c>
      <c r="K257" s="7" t="s">
        <v>12</v>
      </c>
      <c r="L257" s="7" t="s">
        <v>47</v>
      </c>
      <c r="M257" s="15"/>
      <c r="N257" s="14" t="str">
        <f>"bord "&amp;'h-kruis'!B257</f>
        <v>bord 1</v>
      </c>
      <c r="O257" s="14" t="str">
        <f>"bord "&amp;'h-kruis'!C257</f>
        <v>bord 2</v>
      </c>
      <c r="P257" s="14" t="str">
        <f>"bord "&amp;'h-kruis'!D257</f>
        <v>bord 3</v>
      </c>
    </row>
    <row r="258" spans="1:16" s="49" customFormat="1" ht="12.75">
      <c r="A258" s="18">
        <v>1</v>
      </c>
      <c r="B258" s="8" t="str">
        <f ca="1">OFFSET('h-lot'!A$1,('h-kruis'!A258-1)*6,0)</f>
        <v/>
      </c>
      <c r="C258" s="12" t="str">
        <f ca="1">OFFSET('h-lot'!B$1,('h-kruis'!A258-1)*6,0)</f>
        <v/>
      </c>
      <c r="D258" s="12" t="str">
        <f ca="1">OFFSET('h-lot'!C$1,('h-kruis'!A258-1)*6,0)</f>
        <v/>
      </c>
      <c r="E258" s="16"/>
      <c r="F258" s="23" t="str">
        <f ca="1">IF('h-kruis'!F258="","",IF('h-kruis'!F258=0.5,"½",'h-kruis'!F258))</f>
        <v/>
      </c>
      <c r="G258" s="23" t="str">
        <f ca="1">IF('h-kruis'!G258="","",IF('h-kruis'!G258=0.5,"½",'h-kruis'!G258))</f>
        <v/>
      </c>
      <c r="H258" s="23" t="str">
        <f ca="1">IF('h-kruis'!H258="","",IF('h-kruis'!H258=0.5,"½",'h-kruis'!H258))</f>
        <v/>
      </c>
      <c r="I258" s="23" t="str">
        <f ca="1">IF('h-kruis'!I258="","",IF('h-kruis'!I258=0.5,"½",'h-kruis'!I258))</f>
        <v/>
      </c>
      <c r="J258" s="23" t="str">
        <f ca="1">IF('h-kruis'!J258="","",IF('h-kruis'!J258=0.5,"½",'h-kruis'!J258))</f>
        <v/>
      </c>
      <c r="K258" s="9">
        <f ca="1">IF(LEN('h-kruis'!K258)&gt;1,IF(LEFT('h-kruis'!K258,1)="0","½",LEFT('h-kruis'!K258,1)&amp;"½"),'h-kruis'!K258)</f>
        <v>0</v>
      </c>
      <c r="L258" s="9">
        <f ca="1">_xlfn.RANK.EQ('h-kruis'!K258,'h-kruis'!K258:K263,0)</f>
        <v>1</v>
      </c>
      <c r="M258" s="13" t="s">
        <v>14</v>
      </c>
      <c r="N258" s="59" t="s">
        <v>109</v>
      </c>
      <c r="O258" s="59" t="s">
        <v>18</v>
      </c>
      <c r="P258" s="59" t="s">
        <v>110</v>
      </c>
    </row>
    <row r="259" spans="1:16" s="49" customFormat="1" ht="12.75">
      <c r="A259" s="18">
        <v>2</v>
      </c>
      <c r="B259" s="8" t="str">
        <f ca="1">OFFSET('h-lot'!A$2,('h-kruis'!A259-1)*6,0)</f>
        <v/>
      </c>
      <c r="C259" s="12" t="str">
        <f ca="1">OFFSET('h-lot'!B$2,('h-kruis'!A259-1)*6,0)</f>
        <v/>
      </c>
      <c r="D259" s="12" t="str">
        <f ca="1">OFFSET('h-lot'!C$2,('h-kruis'!A259-1)*6,0)</f>
        <v/>
      </c>
      <c r="E259" s="23" t="str">
        <f ca="1">IF('h-kruis'!E259="","",IF('h-kruis'!E259=0.5,"½",'h-kruis'!E259))</f>
        <v/>
      </c>
      <c r="F259" s="16"/>
      <c r="G259" s="23" t="str">
        <f ca="1">IF('h-kruis'!G259="","",IF('h-kruis'!G259=0.5,"½",'h-kruis'!G259))</f>
        <v/>
      </c>
      <c r="H259" s="23" t="str">
        <f ca="1">IF('h-kruis'!H259="","",IF('h-kruis'!H259=0.5,"½",'h-kruis'!H259))</f>
        <v/>
      </c>
      <c r="I259" s="23" t="str">
        <f ca="1">IF('h-kruis'!I259="","",IF('h-kruis'!I259=0.5,"½",'h-kruis'!I259))</f>
        <v/>
      </c>
      <c r="J259" s="23" t="str">
        <f ca="1">IF('h-kruis'!J259="","",IF('h-kruis'!J259=0.5,"½",'h-kruis'!J259))</f>
        <v/>
      </c>
      <c r="K259" s="9">
        <f ca="1">IF(LEN('h-kruis'!K259)&gt;1,IF(LEFT('h-kruis'!K259,1)="0","½",LEFT('h-kruis'!K259,1)&amp;"½"),'h-kruis'!K259)</f>
        <v>0</v>
      </c>
      <c r="L259" s="9">
        <f ca="1">_xlfn.RANK.EQ('h-kruis'!K259,'h-kruis'!K258:K263,0)</f>
        <v>1</v>
      </c>
      <c r="M259" s="13" t="s">
        <v>15</v>
      </c>
      <c r="N259" s="59" t="s">
        <v>113</v>
      </c>
      <c r="O259" s="59" t="s">
        <v>114</v>
      </c>
      <c r="P259" s="60" t="s">
        <v>13</v>
      </c>
    </row>
    <row r="260" spans="1:16" ht="12.75">
      <c r="A260" s="18">
        <v>3</v>
      </c>
      <c r="B260" s="8" t="str">
        <f ca="1">OFFSET('h-lot'!A$3,('h-kruis'!A260-1)*6,0)</f>
        <v/>
      </c>
      <c r="C260" s="12" t="str">
        <f ca="1">OFFSET('h-lot'!B$3,('h-kruis'!A260-1)*6,0)</f>
        <v/>
      </c>
      <c r="D260" s="12" t="str">
        <f ca="1">OFFSET('h-lot'!C$3,('h-kruis'!A260-1)*6,0)</f>
        <v/>
      </c>
      <c r="E260" s="23" t="str">
        <f ca="1">IF('h-kruis'!E260="","",IF('h-kruis'!E260=0.5,"½",'h-kruis'!E260))</f>
        <v/>
      </c>
      <c r="F260" s="23" t="str">
        <f ca="1">IF('h-kruis'!F260="","",IF('h-kruis'!F260=0.5,"½",'h-kruis'!F260))</f>
        <v/>
      </c>
      <c r="G260" s="16"/>
      <c r="H260" s="23" t="str">
        <f ca="1">IF('h-kruis'!H260="","",IF('h-kruis'!H260=0.5,"½",'h-kruis'!H260))</f>
        <v/>
      </c>
      <c r="I260" s="23" t="str">
        <f ca="1">IF('h-kruis'!I260="","",IF('h-kruis'!I260=0.5,"½",'h-kruis'!I260))</f>
        <v/>
      </c>
      <c r="J260" s="23" t="str">
        <f ca="1">IF('h-kruis'!J260="","",IF('h-kruis'!J260=0.5,"½",'h-kruis'!J260))</f>
        <v/>
      </c>
      <c r="K260" s="9">
        <f ca="1">IF(LEN('h-kruis'!K260)&gt;1,IF(LEFT('h-kruis'!K260,1)="0","½",LEFT('h-kruis'!K260,1)&amp;"½"),'h-kruis'!K260)</f>
        <v>0</v>
      </c>
      <c r="L260" s="9">
        <f ca="1">_xlfn.RANK.EQ('h-kruis'!K260,'h-kruis'!K258:K263,0)</f>
        <v>1</v>
      </c>
      <c r="M260" s="13" t="s">
        <v>16</v>
      </c>
      <c r="N260" s="59" t="s">
        <v>115</v>
      </c>
      <c r="O260" s="59" t="s">
        <v>116</v>
      </c>
      <c r="P260" s="59" t="s">
        <v>117</v>
      </c>
    </row>
    <row r="261" spans="1:16" s="4" customFormat="1" ht="12.75">
      <c r="A261" s="18">
        <v>4</v>
      </c>
      <c r="B261" s="8" t="str">
        <f ca="1">OFFSET('h-lot'!A$4,('h-kruis'!A261-1)*6,0)</f>
        <v/>
      </c>
      <c r="C261" s="12" t="str">
        <f ca="1">OFFSET('h-lot'!B$4,('h-kruis'!A261-1)*6,0)</f>
        <v/>
      </c>
      <c r="D261" s="12" t="str">
        <f ca="1">OFFSET('h-lot'!C$4,('h-kruis'!A261-1)*6,0)</f>
        <v/>
      </c>
      <c r="E261" s="23" t="str">
        <f ca="1">IF('h-kruis'!E261="","",IF('h-kruis'!E261=0.5,"½",'h-kruis'!E261))</f>
        <v/>
      </c>
      <c r="F261" s="23" t="str">
        <f ca="1">IF('h-kruis'!F261="","",IF('h-kruis'!F261=0.5,"½",'h-kruis'!F261))</f>
        <v/>
      </c>
      <c r="G261" s="23" t="str">
        <f ca="1">IF('h-kruis'!G261="","",IF('h-kruis'!G261=0.5,"½",'h-kruis'!G261))</f>
        <v/>
      </c>
      <c r="H261" s="16"/>
      <c r="I261" s="23" t="str">
        <f ca="1">IF('h-kruis'!I261="","",IF('h-kruis'!I261=0.5,"½",'h-kruis'!I261))</f>
        <v/>
      </c>
      <c r="J261" s="23" t="str">
        <f ca="1">IF('h-kruis'!J261="","",IF('h-kruis'!J261=0.5,"½",'h-kruis'!J261))</f>
        <v/>
      </c>
      <c r="K261" s="9">
        <f ca="1">IF(LEN('h-kruis'!K261)&gt;1,IF(LEFT('h-kruis'!K261,1)="0","½",LEFT('h-kruis'!K261,1)&amp;"½"),'h-kruis'!K261)</f>
        <v>0</v>
      </c>
      <c r="L261" s="9">
        <f ca="1">_xlfn.RANK.EQ('h-kruis'!K261,'h-kruis'!K258:K263,0)</f>
        <v>1</v>
      </c>
      <c r="M261" s="61" t="s">
        <v>111</v>
      </c>
      <c r="N261" s="59" t="s">
        <v>118</v>
      </c>
      <c r="O261" s="59" t="s">
        <v>101</v>
      </c>
      <c r="P261" s="59" t="s">
        <v>119</v>
      </c>
    </row>
    <row r="262" spans="1:16" s="49" customFormat="1" ht="12.75">
      <c r="A262" s="18">
        <v>5</v>
      </c>
      <c r="B262" s="8" t="str">
        <f ca="1">OFFSET('h-lot'!A$5,('h-kruis'!A262-1)*6,0)</f>
        <v/>
      </c>
      <c r="C262" s="12" t="str">
        <f ca="1">OFFSET('h-lot'!B$5,('h-kruis'!A262-1)*6,0)</f>
        <v/>
      </c>
      <c r="D262" s="12" t="str">
        <f ca="1">OFFSET('h-lot'!C$5,('h-kruis'!A262-1)*6,0)</f>
        <v/>
      </c>
      <c r="E262" s="23" t="str">
        <f ca="1">IF('h-kruis'!E262="","",IF('h-kruis'!E262=0.5,"½",'h-kruis'!E262))</f>
        <v/>
      </c>
      <c r="F262" s="23" t="str">
        <f ca="1">IF('h-kruis'!F262="","",IF('h-kruis'!F262=0.5,"½",'h-kruis'!F262))</f>
        <v/>
      </c>
      <c r="G262" s="23" t="str">
        <f ca="1">IF('h-kruis'!G262="","",IF('h-kruis'!G262=0.5,"½",'h-kruis'!G262))</f>
        <v/>
      </c>
      <c r="H262" s="23" t="str">
        <f ca="1">IF('h-kruis'!H262="","",IF('h-kruis'!H262=0.5,"½",'h-kruis'!H262))</f>
        <v/>
      </c>
      <c r="I262" s="16"/>
      <c r="J262" s="23" t="str">
        <f ca="1">IF('h-kruis'!J262="","",IF('h-kruis'!J262=0.5,"½",'h-kruis'!J262))</f>
        <v/>
      </c>
      <c r="K262" s="9">
        <f ca="1">IF(LEN('h-kruis'!K262)&gt;1,IF(LEFT('h-kruis'!K262,1)="0","½",LEFT('h-kruis'!K262,1)&amp;"½"),'h-kruis'!K262)</f>
        <v>0</v>
      </c>
      <c r="L262" s="9">
        <f ca="1">_xlfn.RANK.EQ('h-kruis'!K262,'h-kruis'!K258:K263,0)</f>
        <v>1</v>
      </c>
      <c r="M262" s="61" t="s">
        <v>112</v>
      </c>
      <c r="N262" s="59" t="s">
        <v>102</v>
      </c>
      <c r="O262" s="59" t="s">
        <v>120</v>
      </c>
      <c r="P262" s="59" t="s">
        <v>121</v>
      </c>
    </row>
    <row r="263" spans="1:16" s="49" customFormat="1" ht="12.75">
      <c r="A263" s="18">
        <v>6</v>
      </c>
      <c r="B263" s="8" t="str">
        <f ca="1">OFFSET('h-lot'!A$6,('h-kruis'!A263-1)*6,0)</f>
        <v/>
      </c>
      <c r="C263" s="12" t="str">
        <f ca="1">OFFSET('h-lot'!B$6,('h-kruis'!A263-1)*6,0)</f>
        <v/>
      </c>
      <c r="D263" s="12" t="str">
        <f ca="1">OFFSET('h-lot'!C$6,('h-kruis'!A263-1)*6,0)</f>
        <v/>
      </c>
      <c r="E263" s="23" t="str">
        <f ca="1">IF('h-kruis'!E263="","",IF('h-kruis'!E263=0.5,"½",'h-kruis'!E263))</f>
        <v/>
      </c>
      <c r="F263" s="23" t="str">
        <f ca="1">IF('h-kruis'!F263="","",IF('h-kruis'!F263=0.5,"½",'h-kruis'!F263))</f>
        <v/>
      </c>
      <c r="G263" s="23" t="str">
        <f ca="1">IF('h-kruis'!G263="","",IF('h-kruis'!G263=0.5,"½",'h-kruis'!G263))</f>
        <v/>
      </c>
      <c r="H263" s="23" t="str">
        <f ca="1">IF('h-kruis'!H263="","",IF('h-kruis'!H263=0.5,"½",'h-kruis'!H263))</f>
        <v/>
      </c>
      <c r="I263" s="23" t="str">
        <f ca="1">IF('h-kruis'!I263="","",IF('h-kruis'!I263=0.5,"½",'h-kruis'!I263))</f>
        <v/>
      </c>
      <c r="J263" s="16"/>
      <c r="K263" s="9">
        <f ca="1">IF(LEN('h-kruis'!K263)&gt;1,IF(LEFT('h-kruis'!K263,1)="0","½",LEFT('h-kruis'!K263,1)&amp;"½"),'h-kruis'!K263)</f>
        <v>0</v>
      </c>
      <c r="L263" s="9">
        <f ca="1">_xlfn.RANK.EQ('h-kruis'!K263,'h-kruis'!K258:K263,0)</f>
        <v>1</v>
      </c>
      <c r="M263" s="13"/>
      <c r="N263" s="5"/>
      <c r="O263" s="5"/>
      <c r="P263" s="5"/>
    </row>
    <row r="264" spans="1:16" s="49" customFormat="1" ht="12.75">
      <c r="A264" s="1"/>
      <c r="B264" s="49" t="s">
        <v>19</v>
      </c>
      <c r="C264" s="13"/>
      <c r="E264" s="5"/>
      <c r="F264" s="5"/>
      <c r="G264" s="5"/>
      <c r="H264" s="5"/>
      <c r="I264" s="5"/>
      <c r="J264" s="5"/>
      <c r="K264" s="5"/>
      <c r="L264" s="5"/>
      <c r="M264" s="13"/>
      <c r="N264" s="5"/>
      <c r="O264" s="5"/>
      <c r="P264" s="5"/>
    </row>
    <row r="265" spans="1:16" s="49" customFormat="1" ht="12.75">
      <c r="A265" s="17"/>
      <c r="B265" s="6" t="str">
        <f>"Zeskamp "&amp;'h-kruis'!A265</f>
        <v>Zeskamp 34</v>
      </c>
      <c r="C265" s="11"/>
      <c r="D265" s="10"/>
      <c r="E265" s="7">
        <v>1</v>
      </c>
      <c r="F265" s="7">
        <v>2</v>
      </c>
      <c r="G265" s="7">
        <v>3</v>
      </c>
      <c r="H265" s="7">
        <v>4</v>
      </c>
      <c r="I265" s="7">
        <v>5</v>
      </c>
      <c r="J265" s="7">
        <v>6</v>
      </c>
      <c r="K265" s="7" t="s">
        <v>12</v>
      </c>
      <c r="L265" s="7" t="s">
        <v>47</v>
      </c>
      <c r="M265" s="15"/>
      <c r="N265" s="14" t="str">
        <f>"bord "&amp;'h-kruis'!B265</f>
        <v>bord 1</v>
      </c>
      <c r="O265" s="14" t="str">
        <f>"bord "&amp;'h-kruis'!C265</f>
        <v>bord 2</v>
      </c>
      <c r="P265" s="14" t="str">
        <f>"bord "&amp;'h-kruis'!D265</f>
        <v>bord 3</v>
      </c>
    </row>
    <row r="266" spans="1:16" ht="12.75">
      <c r="A266" s="18">
        <v>1</v>
      </c>
      <c r="B266" s="8" t="str">
        <f ca="1">OFFSET('h-lot'!A$1,('h-kruis'!A266-1)*6,0)</f>
        <v/>
      </c>
      <c r="C266" s="12" t="str">
        <f ca="1">OFFSET('h-lot'!B$1,('h-kruis'!A266-1)*6,0)</f>
        <v/>
      </c>
      <c r="D266" s="12" t="str">
        <f ca="1">OFFSET('h-lot'!C$1,('h-kruis'!A266-1)*6,0)</f>
        <v/>
      </c>
      <c r="E266" s="16"/>
      <c r="F266" s="23" t="str">
        <f ca="1">IF('h-kruis'!F266="","",IF('h-kruis'!F266=0.5,"½",'h-kruis'!F266))</f>
        <v/>
      </c>
      <c r="G266" s="23" t="str">
        <f ca="1">IF('h-kruis'!G266="","",IF('h-kruis'!G266=0.5,"½",'h-kruis'!G266))</f>
        <v/>
      </c>
      <c r="H266" s="23" t="str">
        <f ca="1">IF('h-kruis'!H266="","",IF('h-kruis'!H266=0.5,"½",'h-kruis'!H266))</f>
        <v/>
      </c>
      <c r="I266" s="23" t="str">
        <f ca="1">IF('h-kruis'!I266="","",IF('h-kruis'!I266=0.5,"½",'h-kruis'!I266))</f>
        <v/>
      </c>
      <c r="J266" s="23" t="str">
        <f ca="1">IF('h-kruis'!J266="","",IF('h-kruis'!J266=0.5,"½",'h-kruis'!J266))</f>
        <v/>
      </c>
      <c r="K266" s="9">
        <f ca="1">IF(LEN('h-kruis'!K266)&gt;1,IF(LEFT('h-kruis'!K266,1)="0","½",LEFT('h-kruis'!K266,1)&amp;"½"),'h-kruis'!K266)</f>
        <v>0</v>
      </c>
      <c r="L266" s="9">
        <f ca="1">_xlfn.RANK.EQ('h-kruis'!K266,'h-kruis'!K266:K271,0)</f>
        <v>1</v>
      </c>
      <c r="M266" s="13" t="s">
        <v>14</v>
      </c>
      <c r="N266" s="59" t="s">
        <v>109</v>
      </c>
      <c r="O266" s="59" t="s">
        <v>18</v>
      </c>
      <c r="P266" s="59" t="s">
        <v>110</v>
      </c>
    </row>
    <row r="267" spans="1:16" s="4" customFormat="1" ht="12.75">
      <c r="A267" s="18">
        <v>2</v>
      </c>
      <c r="B267" s="8" t="str">
        <f ca="1">OFFSET('h-lot'!A$2,('h-kruis'!A267-1)*6,0)</f>
        <v/>
      </c>
      <c r="C267" s="12" t="str">
        <f ca="1">OFFSET('h-lot'!B$2,('h-kruis'!A267-1)*6,0)</f>
        <v/>
      </c>
      <c r="D267" s="12" t="str">
        <f ca="1">OFFSET('h-lot'!C$2,('h-kruis'!A267-1)*6,0)</f>
        <v/>
      </c>
      <c r="E267" s="23" t="str">
        <f ca="1">IF('h-kruis'!E267="","",IF('h-kruis'!E267=0.5,"½",'h-kruis'!E267))</f>
        <v/>
      </c>
      <c r="F267" s="16"/>
      <c r="G267" s="23" t="str">
        <f ca="1">IF('h-kruis'!G267="","",IF('h-kruis'!G267=0.5,"½",'h-kruis'!G267))</f>
        <v/>
      </c>
      <c r="H267" s="23" t="str">
        <f ca="1">IF('h-kruis'!H267="","",IF('h-kruis'!H267=0.5,"½",'h-kruis'!H267))</f>
        <v/>
      </c>
      <c r="I267" s="23" t="str">
        <f ca="1">IF('h-kruis'!I267="","",IF('h-kruis'!I267=0.5,"½",'h-kruis'!I267))</f>
        <v/>
      </c>
      <c r="J267" s="23" t="str">
        <f ca="1">IF('h-kruis'!J267="","",IF('h-kruis'!J267=0.5,"½",'h-kruis'!J267))</f>
        <v/>
      </c>
      <c r="K267" s="9">
        <f ca="1">IF(LEN('h-kruis'!K267)&gt;1,IF(LEFT('h-kruis'!K267,1)="0","½",LEFT('h-kruis'!K267,1)&amp;"½"),'h-kruis'!K267)</f>
        <v>0</v>
      </c>
      <c r="L267" s="9">
        <f ca="1">_xlfn.RANK.EQ('h-kruis'!K267,'h-kruis'!K266:K271,0)</f>
        <v>1</v>
      </c>
      <c r="M267" s="13" t="s">
        <v>15</v>
      </c>
      <c r="N267" s="59" t="s">
        <v>113</v>
      </c>
      <c r="O267" s="59" t="s">
        <v>114</v>
      </c>
      <c r="P267" s="60" t="s">
        <v>13</v>
      </c>
    </row>
    <row r="268" spans="1:16" s="49" customFormat="1" ht="12.75">
      <c r="A268" s="18">
        <v>3</v>
      </c>
      <c r="B268" s="8" t="str">
        <f ca="1">OFFSET('h-lot'!A$3,('h-kruis'!A268-1)*6,0)</f>
        <v/>
      </c>
      <c r="C268" s="12" t="str">
        <f ca="1">OFFSET('h-lot'!B$3,('h-kruis'!A268-1)*6,0)</f>
        <v/>
      </c>
      <c r="D268" s="12" t="str">
        <f ca="1">OFFSET('h-lot'!C$3,('h-kruis'!A268-1)*6,0)</f>
        <v/>
      </c>
      <c r="E268" s="23" t="str">
        <f ca="1">IF('h-kruis'!E268="","",IF('h-kruis'!E268=0.5,"½",'h-kruis'!E268))</f>
        <v/>
      </c>
      <c r="F268" s="23" t="str">
        <f ca="1">IF('h-kruis'!F268="","",IF('h-kruis'!F268=0.5,"½",'h-kruis'!F268))</f>
        <v/>
      </c>
      <c r="G268" s="16"/>
      <c r="H268" s="23" t="str">
        <f ca="1">IF('h-kruis'!H268="","",IF('h-kruis'!H268=0.5,"½",'h-kruis'!H268))</f>
        <v/>
      </c>
      <c r="I268" s="23" t="str">
        <f ca="1">IF('h-kruis'!I268="","",IF('h-kruis'!I268=0.5,"½",'h-kruis'!I268))</f>
        <v/>
      </c>
      <c r="J268" s="23" t="str">
        <f ca="1">IF('h-kruis'!J268="","",IF('h-kruis'!J268=0.5,"½",'h-kruis'!J268))</f>
        <v/>
      </c>
      <c r="K268" s="9">
        <f ca="1">IF(LEN('h-kruis'!K268)&gt;1,IF(LEFT('h-kruis'!K268,1)="0","½",LEFT('h-kruis'!K268,1)&amp;"½"),'h-kruis'!K268)</f>
        <v>0</v>
      </c>
      <c r="L268" s="9">
        <f ca="1">_xlfn.RANK.EQ('h-kruis'!K268,'h-kruis'!K266:K271,0)</f>
        <v>1</v>
      </c>
      <c r="M268" s="13" t="s">
        <v>16</v>
      </c>
      <c r="N268" s="59" t="s">
        <v>115</v>
      </c>
      <c r="O268" s="59" t="s">
        <v>116</v>
      </c>
      <c r="P268" s="59" t="s">
        <v>117</v>
      </c>
    </row>
    <row r="269" spans="1:16" s="49" customFormat="1" ht="12.75">
      <c r="A269" s="18">
        <v>4</v>
      </c>
      <c r="B269" s="8" t="str">
        <f ca="1">OFFSET('h-lot'!A$4,('h-kruis'!A269-1)*6,0)</f>
        <v/>
      </c>
      <c r="C269" s="12" t="str">
        <f ca="1">OFFSET('h-lot'!B$4,('h-kruis'!A269-1)*6,0)</f>
        <v/>
      </c>
      <c r="D269" s="12" t="str">
        <f ca="1">OFFSET('h-lot'!C$4,('h-kruis'!A269-1)*6,0)</f>
        <v/>
      </c>
      <c r="E269" s="23" t="str">
        <f ca="1">IF('h-kruis'!E269="","",IF('h-kruis'!E269=0.5,"½",'h-kruis'!E269))</f>
        <v/>
      </c>
      <c r="F269" s="23" t="str">
        <f ca="1">IF('h-kruis'!F269="","",IF('h-kruis'!F269=0.5,"½",'h-kruis'!F269))</f>
        <v/>
      </c>
      <c r="G269" s="23" t="str">
        <f ca="1">IF('h-kruis'!G269="","",IF('h-kruis'!G269=0.5,"½",'h-kruis'!G269))</f>
        <v/>
      </c>
      <c r="H269" s="16"/>
      <c r="I269" s="23" t="str">
        <f ca="1">IF('h-kruis'!I269="","",IF('h-kruis'!I269=0.5,"½",'h-kruis'!I269))</f>
        <v/>
      </c>
      <c r="J269" s="23" t="str">
        <f ca="1">IF('h-kruis'!J269="","",IF('h-kruis'!J269=0.5,"½",'h-kruis'!J269))</f>
        <v/>
      </c>
      <c r="K269" s="9">
        <f ca="1">IF(LEN('h-kruis'!K269)&gt;1,IF(LEFT('h-kruis'!K269,1)="0","½",LEFT('h-kruis'!K269,1)&amp;"½"),'h-kruis'!K269)</f>
        <v>0</v>
      </c>
      <c r="L269" s="9">
        <f ca="1">_xlfn.RANK.EQ('h-kruis'!K269,'h-kruis'!K266:K271,0)</f>
        <v>1</v>
      </c>
      <c r="M269" s="61" t="s">
        <v>111</v>
      </c>
      <c r="N269" s="59" t="s">
        <v>118</v>
      </c>
      <c r="O269" s="59" t="s">
        <v>101</v>
      </c>
      <c r="P269" s="59" t="s">
        <v>119</v>
      </c>
    </row>
    <row r="270" spans="1:16" s="49" customFormat="1" ht="12.75">
      <c r="A270" s="18">
        <v>5</v>
      </c>
      <c r="B270" s="8" t="str">
        <f ca="1">OFFSET('h-lot'!A$5,('h-kruis'!A270-1)*6,0)</f>
        <v/>
      </c>
      <c r="C270" s="12" t="str">
        <f ca="1">OFFSET('h-lot'!B$5,('h-kruis'!A270-1)*6,0)</f>
        <v/>
      </c>
      <c r="D270" s="12" t="str">
        <f ca="1">OFFSET('h-lot'!C$5,('h-kruis'!A270-1)*6,0)</f>
        <v/>
      </c>
      <c r="E270" s="23" t="str">
        <f ca="1">IF('h-kruis'!E270="","",IF('h-kruis'!E270=0.5,"½",'h-kruis'!E270))</f>
        <v/>
      </c>
      <c r="F270" s="23" t="str">
        <f ca="1">IF('h-kruis'!F270="","",IF('h-kruis'!F270=0.5,"½",'h-kruis'!F270))</f>
        <v/>
      </c>
      <c r="G270" s="23" t="str">
        <f ca="1">IF('h-kruis'!G270="","",IF('h-kruis'!G270=0.5,"½",'h-kruis'!G270))</f>
        <v/>
      </c>
      <c r="H270" s="23" t="str">
        <f ca="1">IF('h-kruis'!H270="","",IF('h-kruis'!H270=0.5,"½",'h-kruis'!H270))</f>
        <v/>
      </c>
      <c r="I270" s="16"/>
      <c r="J270" s="23" t="str">
        <f ca="1">IF('h-kruis'!J270="","",IF('h-kruis'!J270=0.5,"½",'h-kruis'!J270))</f>
        <v/>
      </c>
      <c r="K270" s="9">
        <f ca="1">IF(LEN('h-kruis'!K270)&gt;1,IF(LEFT('h-kruis'!K270,1)="0","½",LEFT('h-kruis'!K270,1)&amp;"½"),'h-kruis'!K270)</f>
        <v>0</v>
      </c>
      <c r="L270" s="9">
        <f ca="1">_xlfn.RANK.EQ('h-kruis'!K270,'h-kruis'!K266:K271,0)</f>
        <v>1</v>
      </c>
      <c r="M270" s="61" t="s">
        <v>112</v>
      </c>
      <c r="N270" s="59" t="s">
        <v>102</v>
      </c>
      <c r="O270" s="59" t="s">
        <v>120</v>
      </c>
      <c r="P270" s="59" t="s">
        <v>121</v>
      </c>
    </row>
    <row r="271" spans="1:16" s="49" customFormat="1" ht="12.75">
      <c r="A271" s="18">
        <v>6</v>
      </c>
      <c r="B271" s="8" t="str">
        <f ca="1">OFFSET('h-lot'!A$6,('h-kruis'!A271-1)*6,0)</f>
        <v/>
      </c>
      <c r="C271" s="12" t="str">
        <f ca="1">OFFSET('h-lot'!B$6,('h-kruis'!A271-1)*6,0)</f>
        <v/>
      </c>
      <c r="D271" s="12" t="str">
        <f ca="1">OFFSET('h-lot'!C$6,('h-kruis'!A271-1)*6,0)</f>
        <v/>
      </c>
      <c r="E271" s="23" t="str">
        <f ca="1">IF('h-kruis'!E271="","",IF('h-kruis'!E271=0.5,"½",'h-kruis'!E271))</f>
        <v/>
      </c>
      <c r="F271" s="23" t="str">
        <f ca="1">IF('h-kruis'!F271="","",IF('h-kruis'!F271=0.5,"½",'h-kruis'!F271))</f>
        <v/>
      </c>
      <c r="G271" s="23" t="str">
        <f ca="1">IF('h-kruis'!G271="","",IF('h-kruis'!G271=0.5,"½",'h-kruis'!G271))</f>
        <v/>
      </c>
      <c r="H271" s="23" t="str">
        <f ca="1">IF('h-kruis'!H271="","",IF('h-kruis'!H271=0.5,"½",'h-kruis'!H271))</f>
        <v/>
      </c>
      <c r="I271" s="23" t="str">
        <f ca="1">IF('h-kruis'!I271="","",IF('h-kruis'!I271=0.5,"½",'h-kruis'!I271))</f>
        <v/>
      </c>
      <c r="J271" s="16"/>
      <c r="K271" s="9">
        <f ca="1">IF(LEN('h-kruis'!K271)&gt;1,IF(LEFT('h-kruis'!K271,1)="0","½",LEFT('h-kruis'!K271,1)&amp;"½"),'h-kruis'!K271)</f>
        <v>0</v>
      </c>
      <c r="L271" s="9">
        <f ca="1">_xlfn.RANK.EQ('h-kruis'!K271,'h-kruis'!K266:K271,0)</f>
        <v>1</v>
      </c>
      <c r="M271" s="13"/>
      <c r="N271" s="5"/>
      <c r="O271" s="5"/>
      <c r="P271" s="5"/>
    </row>
    <row r="272" spans="2:4" ht="12.75">
      <c r="B272" s="49" t="s">
        <v>19</v>
      </c>
      <c r="D272" s="49"/>
    </row>
    <row r="273" spans="1:16" s="4" customFormat="1" ht="12.75">
      <c r="A273" s="17"/>
      <c r="B273" s="6" t="str">
        <f>"Zeskamp "&amp;'h-kruis'!A273</f>
        <v>Zeskamp 35</v>
      </c>
      <c r="C273" s="11"/>
      <c r="D273" s="10"/>
      <c r="E273" s="7">
        <v>1</v>
      </c>
      <c r="F273" s="7">
        <v>2</v>
      </c>
      <c r="G273" s="7">
        <v>3</v>
      </c>
      <c r="H273" s="7">
        <v>4</v>
      </c>
      <c r="I273" s="7">
        <v>5</v>
      </c>
      <c r="J273" s="7">
        <v>6</v>
      </c>
      <c r="K273" s="7" t="s">
        <v>12</v>
      </c>
      <c r="L273" s="7" t="s">
        <v>47</v>
      </c>
      <c r="M273" s="15"/>
      <c r="N273" s="14" t="str">
        <f>"bord "&amp;'h-kruis'!B273</f>
        <v>bord 1</v>
      </c>
      <c r="O273" s="14" t="str">
        <f>"bord "&amp;'h-kruis'!C273</f>
        <v>bord 2</v>
      </c>
      <c r="P273" s="14" t="str">
        <f>"bord "&amp;'h-kruis'!D273</f>
        <v>bord 3</v>
      </c>
    </row>
    <row r="274" spans="1:16" s="49" customFormat="1" ht="12.75">
      <c r="A274" s="18">
        <v>1</v>
      </c>
      <c r="B274" s="8" t="str">
        <f ca="1">OFFSET('h-lot'!A$1,('h-kruis'!A274-1)*6,0)</f>
        <v/>
      </c>
      <c r="C274" s="12" t="str">
        <f ca="1">OFFSET('h-lot'!B$1,('h-kruis'!A274-1)*6,0)</f>
        <v/>
      </c>
      <c r="D274" s="12" t="str">
        <f ca="1">OFFSET('h-lot'!C$1,('h-kruis'!A274-1)*6,0)</f>
        <v/>
      </c>
      <c r="E274" s="16"/>
      <c r="F274" s="23" t="str">
        <f ca="1">IF('h-kruis'!F274="","",IF('h-kruis'!F274=0.5,"½",'h-kruis'!F274))</f>
        <v/>
      </c>
      <c r="G274" s="23" t="str">
        <f ca="1">IF('h-kruis'!G274="","",IF('h-kruis'!G274=0.5,"½",'h-kruis'!G274))</f>
        <v/>
      </c>
      <c r="H274" s="23" t="str">
        <f ca="1">IF('h-kruis'!H274="","",IF('h-kruis'!H274=0.5,"½",'h-kruis'!H274))</f>
        <v/>
      </c>
      <c r="I274" s="23" t="str">
        <f ca="1">IF('h-kruis'!I274="","",IF('h-kruis'!I274=0.5,"½",'h-kruis'!I274))</f>
        <v/>
      </c>
      <c r="J274" s="23" t="str">
        <f ca="1">IF('h-kruis'!J274="","",IF('h-kruis'!J274=0.5,"½",'h-kruis'!J274))</f>
        <v/>
      </c>
      <c r="K274" s="9">
        <f ca="1">IF(LEN('h-kruis'!K274)&gt;1,IF(LEFT('h-kruis'!K274,1)="0","½",LEFT('h-kruis'!K274,1)&amp;"½"),'h-kruis'!K274)</f>
        <v>0</v>
      </c>
      <c r="L274" s="9">
        <f ca="1">_xlfn.RANK.EQ('h-kruis'!K274,'h-kruis'!K274:K279,0)</f>
        <v>1</v>
      </c>
      <c r="M274" s="13" t="s">
        <v>14</v>
      </c>
      <c r="N274" s="59" t="s">
        <v>109</v>
      </c>
      <c r="O274" s="59" t="s">
        <v>18</v>
      </c>
      <c r="P274" s="59" t="s">
        <v>110</v>
      </c>
    </row>
    <row r="275" spans="1:16" s="49" customFormat="1" ht="12.75">
      <c r="A275" s="18">
        <v>2</v>
      </c>
      <c r="B275" s="8" t="str">
        <f ca="1">OFFSET('h-lot'!A$2,('h-kruis'!A275-1)*6,0)</f>
        <v/>
      </c>
      <c r="C275" s="12" t="str">
        <f ca="1">OFFSET('h-lot'!B$2,('h-kruis'!A275-1)*6,0)</f>
        <v/>
      </c>
      <c r="D275" s="12" t="str">
        <f ca="1">OFFSET('h-lot'!C$2,('h-kruis'!A275-1)*6,0)</f>
        <v/>
      </c>
      <c r="E275" s="23" t="str">
        <f ca="1">IF('h-kruis'!E275="","",IF('h-kruis'!E275=0.5,"½",'h-kruis'!E275))</f>
        <v/>
      </c>
      <c r="F275" s="16"/>
      <c r="G275" s="23" t="str">
        <f ca="1">IF('h-kruis'!G275="","",IF('h-kruis'!G275=0.5,"½",'h-kruis'!G275))</f>
        <v/>
      </c>
      <c r="H275" s="23" t="str">
        <f ca="1">IF('h-kruis'!H275="","",IF('h-kruis'!H275=0.5,"½",'h-kruis'!H275))</f>
        <v/>
      </c>
      <c r="I275" s="23" t="str">
        <f ca="1">IF('h-kruis'!I275="","",IF('h-kruis'!I275=0.5,"½",'h-kruis'!I275))</f>
        <v/>
      </c>
      <c r="J275" s="23" t="str">
        <f ca="1">IF('h-kruis'!J275="","",IF('h-kruis'!J275=0.5,"½",'h-kruis'!J275))</f>
        <v/>
      </c>
      <c r="K275" s="9">
        <f ca="1">IF(LEN('h-kruis'!K275)&gt;1,IF(LEFT('h-kruis'!K275,1)="0","½",LEFT('h-kruis'!K275,1)&amp;"½"),'h-kruis'!K275)</f>
        <v>0</v>
      </c>
      <c r="L275" s="9">
        <f ca="1">_xlfn.RANK.EQ('h-kruis'!K275,'h-kruis'!K274:K279,0)</f>
        <v>1</v>
      </c>
      <c r="M275" s="13" t="s">
        <v>15</v>
      </c>
      <c r="N275" s="59" t="s">
        <v>113</v>
      </c>
      <c r="O275" s="59" t="s">
        <v>114</v>
      </c>
      <c r="P275" s="60" t="s">
        <v>13</v>
      </c>
    </row>
    <row r="276" spans="1:16" s="49" customFormat="1" ht="12.75">
      <c r="A276" s="18">
        <v>3</v>
      </c>
      <c r="B276" s="8" t="str">
        <f ca="1">OFFSET('h-lot'!A$3,('h-kruis'!A276-1)*6,0)</f>
        <v/>
      </c>
      <c r="C276" s="12" t="str">
        <f ca="1">OFFSET('h-lot'!B$3,('h-kruis'!A276-1)*6,0)</f>
        <v/>
      </c>
      <c r="D276" s="12" t="str">
        <f ca="1">OFFSET('h-lot'!C$3,('h-kruis'!A276-1)*6,0)</f>
        <v/>
      </c>
      <c r="E276" s="23" t="str">
        <f ca="1">IF('h-kruis'!E276="","",IF('h-kruis'!E276=0.5,"½",'h-kruis'!E276))</f>
        <v/>
      </c>
      <c r="F276" s="23" t="str">
        <f ca="1">IF('h-kruis'!F276="","",IF('h-kruis'!F276=0.5,"½",'h-kruis'!F276))</f>
        <v/>
      </c>
      <c r="G276" s="16"/>
      <c r="H276" s="23" t="str">
        <f ca="1">IF('h-kruis'!H276="","",IF('h-kruis'!H276=0.5,"½",'h-kruis'!H276))</f>
        <v/>
      </c>
      <c r="I276" s="23" t="str">
        <f ca="1">IF('h-kruis'!I276="","",IF('h-kruis'!I276=0.5,"½",'h-kruis'!I276))</f>
        <v/>
      </c>
      <c r="J276" s="23" t="str">
        <f ca="1">IF('h-kruis'!J276="","",IF('h-kruis'!J276=0.5,"½",'h-kruis'!J276))</f>
        <v/>
      </c>
      <c r="K276" s="9">
        <f ca="1">IF(LEN('h-kruis'!K276)&gt;1,IF(LEFT('h-kruis'!K276,1)="0","½",LEFT('h-kruis'!K276,1)&amp;"½"),'h-kruis'!K276)</f>
        <v>0</v>
      </c>
      <c r="L276" s="9">
        <f ca="1">_xlfn.RANK.EQ('h-kruis'!K276,'h-kruis'!K274:K279,0)</f>
        <v>1</v>
      </c>
      <c r="M276" s="13" t="s">
        <v>16</v>
      </c>
      <c r="N276" s="59" t="s">
        <v>115</v>
      </c>
      <c r="O276" s="59" t="s">
        <v>116</v>
      </c>
      <c r="P276" s="59" t="s">
        <v>117</v>
      </c>
    </row>
    <row r="277" spans="1:16" s="49" customFormat="1" ht="12.75">
      <c r="A277" s="18">
        <v>4</v>
      </c>
      <c r="B277" s="8" t="str">
        <f ca="1">OFFSET('h-lot'!A$4,('h-kruis'!A277-1)*6,0)</f>
        <v/>
      </c>
      <c r="C277" s="12" t="str">
        <f ca="1">OFFSET('h-lot'!B$4,('h-kruis'!A277-1)*6,0)</f>
        <v/>
      </c>
      <c r="D277" s="12" t="str">
        <f ca="1">OFFSET('h-lot'!C$4,('h-kruis'!A277-1)*6,0)</f>
        <v/>
      </c>
      <c r="E277" s="23" t="str">
        <f ca="1">IF('h-kruis'!E277="","",IF('h-kruis'!E277=0.5,"½",'h-kruis'!E277))</f>
        <v/>
      </c>
      <c r="F277" s="23" t="str">
        <f ca="1">IF('h-kruis'!F277="","",IF('h-kruis'!F277=0.5,"½",'h-kruis'!F277))</f>
        <v/>
      </c>
      <c r="G277" s="23" t="str">
        <f ca="1">IF('h-kruis'!G277="","",IF('h-kruis'!G277=0.5,"½",'h-kruis'!G277))</f>
        <v/>
      </c>
      <c r="H277" s="16"/>
      <c r="I277" s="23" t="str">
        <f ca="1">IF('h-kruis'!I277="","",IF('h-kruis'!I277=0.5,"½",'h-kruis'!I277))</f>
        <v/>
      </c>
      <c r="J277" s="23" t="str">
        <f ca="1">IF('h-kruis'!J277="","",IF('h-kruis'!J277=0.5,"½",'h-kruis'!J277))</f>
        <v/>
      </c>
      <c r="K277" s="9">
        <f ca="1">IF(LEN('h-kruis'!K277)&gt;1,IF(LEFT('h-kruis'!K277,1)="0","½",LEFT('h-kruis'!K277,1)&amp;"½"),'h-kruis'!K277)</f>
        <v>0</v>
      </c>
      <c r="L277" s="9">
        <f ca="1">_xlfn.RANK.EQ('h-kruis'!K277,'h-kruis'!K274:K279,0)</f>
        <v>1</v>
      </c>
      <c r="M277" s="61" t="s">
        <v>111</v>
      </c>
      <c r="N277" s="59" t="s">
        <v>118</v>
      </c>
      <c r="O277" s="59" t="s">
        <v>101</v>
      </c>
      <c r="P277" s="59" t="s">
        <v>119</v>
      </c>
    </row>
    <row r="278" spans="1:16" ht="12.75">
      <c r="A278" s="18">
        <v>5</v>
      </c>
      <c r="B278" s="8" t="str">
        <f ca="1">OFFSET('h-lot'!A$5,('h-kruis'!A278-1)*6,0)</f>
        <v/>
      </c>
      <c r="C278" s="12" t="str">
        <f ca="1">OFFSET('h-lot'!B$5,('h-kruis'!A278-1)*6,0)</f>
        <v/>
      </c>
      <c r="D278" s="12" t="str">
        <f ca="1">OFFSET('h-lot'!C$5,('h-kruis'!A278-1)*6,0)</f>
        <v/>
      </c>
      <c r="E278" s="23" t="str">
        <f ca="1">IF('h-kruis'!E278="","",IF('h-kruis'!E278=0.5,"½",'h-kruis'!E278))</f>
        <v/>
      </c>
      <c r="F278" s="23" t="str">
        <f ca="1">IF('h-kruis'!F278="","",IF('h-kruis'!F278=0.5,"½",'h-kruis'!F278))</f>
        <v/>
      </c>
      <c r="G278" s="23" t="str">
        <f ca="1">IF('h-kruis'!G278="","",IF('h-kruis'!G278=0.5,"½",'h-kruis'!G278))</f>
        <v/>
      </c>
      <c r="H278" s="23" t="str">
        <f ca="1">IF('h-kruis'!H278="","",IF('h-kruis'!H278=0.5,"½",'h-kruis'!H278))</f>
        <v/>
      </c>
      <c r="I278" s="16"/>
      <c r="J278" s="23" t="str">
        <f ca="1">IF('h-kruis'!J278="","",IF('h-kruis'!J278=0.5,"½",'h-kruis'!J278))</f>
        <v/>
      </c>
      <c r="K278" s="9">
        <f ca="1">IF(LEN('h-kruis'!K278)&gt;1,IF(LEFT('h-kruis'!K278,1)="0","½",LEFT('h-kruis'!K278,1)&amp;"½"),'h-kruis'!K278)</f>
        <v>0</v>
      </c>
      <c r="L278" s="9">
        <f ca="1">_xlfn.RANK.EQ('h-kruis'!K278,'h-kruis'!K274:K279,0)</f>
        <v>1</v>
      </c>
      <c r="M278" s="61" t="s">
        <v>112</v>
      </c>
      <c r="N278" s="59" t="s">
        <v>102</v>
      </c>
      <c r="O278" s="59" t="s">
        <v>120</v>
      </c>
      <c r="P278" s="59" t="s">
        <v>121</v>
      </c>
    </row>
    <row r="279" spans="1:16" s="4" customFormat="1" ht="12.75">
      <c r="A279" s="18">
        <v>6</v>
      </c>
      <c r="B279" s="8" t="str">
        <f ca="1">OFFSET('h-lot'!A$6,('h-kruis'!A279-1)*6,0)</f>
        <v/>
      </c>
      <c r="C279" s="12" t="str">
        <f ca="1">OFFSET('h-lot'!B$6,('h-kruis'!A279-1)*6,0)</f>
        <v/>
      </c>
      <c r="D279" s="12" t="str">
        <f ca="1">OFFSET('h-lot'!C$6,('h-kruis'!A279-1)*6,0)</f>
        <v/>
      </c>
      <c r="E279" s="23" t="str">
        <f ca="1">IF('h-kruis'!E279="","",IF('h-kruis'!E279=0.5,"½",'h-kruis'!E279))</f>
        <v/>
      </c>
      <c r="F279" s="23" t="str">
        <f ca="1">IF('h-kruis'!F279="","",IF('h-kruis'!F279=0.5,"½",'h-kruis'!F279))</f>
        <v/>
      </c>
      <c r="G279" s="23" t="str">
        <f ca="1">IF('h-kruis'!G279="","",IF('h-kruis'!G279=0.5,"½",'h-kruis'!G279))</f>
        <v/>
      </c>
      <c r="H279" s="23" t="str">
        <f ca="1">IF('h-kruis'!H279="","",IF('h-kruis'!H279=0.5,"½",'h-kruis'!H279))</f>
        <v/>
      </c>
      <c r="I279" s="23" t="str">
        <f ca="1">IF('h-kruis'!I279="","",IF('h-kruis'!I279=0.5,"½",'h-kruis'!I279))</f>
        <v/>
      </c>
      <c r="J279" s="16"/>
      <c r="K279" s="9">
        <f ca="1">IF(LEN('h-kruis'!K279)&gt;1,IF(LEFT('h-kruis'!K279,1)="0","½",LEFT('h-kruis'!K279,1)&amp;"½"),'h-kruis'!K279)</f>
        <v>0</v>
      </c>
      <c r="L279" s="9">
        <f ca="1">_xlfn.RANK.EQ('h-kruis'!K279,'h-kruis'!K274:K279,0)</f>
        <v>1</v>
      </c>
      <c r="M279" s="13"/>
      <c r="N279" s="5"/>
      <c r="O279" s="5"/>
      <c r="P279" s="5"/>
    </row>
    <row r="280" spans="1:16" s="49" customFormat="1" ht="12.75">
      <c r="A280" s="1"/>
      <c r="B280" s="49" t="s">
        <v>19</v>
      </c>
      <c r="C280" s="13"/>
      <c r="E280" s="5"/>
      <c r="F280" s="5"/>
      <c r="G280" s="5"/>
      <c r="H280" s="5"/>
      <c r="I280" s="5"/>
      <c r="J280" s="5"/>
      <c r="K280" s="5"/>
      <c r="L280" s="5"/>
      <c r="M280" s="13"/>
      <c r="N280" s="5"/>
      <c r="O280" s="5"/>
      <c r="P280" s="5"/>
    </row>
    <row r="281" spans="1:16" s="49" customFormat="1" ht="12.75">
      <c r="A281" s="1"/>
      <c r="C281" s="13"/>
      <c r="E281" s="5"/>
      <c r="F281" s="5"/>
      <c r="G281" s="5"/>
      <c r="H281" s="5"/>
      <c r="I281" s="5"/>
      <c r="J281" s="5"/>
      <c r="K281" s="5"/>
      <c r="L281" s="5"/>
      <c r="M281" s="13"/>
      <c r="N281" s="5"/>
      <c r="O281" s="5"/>
      <c r="P281" s="5"/>
    </row>
    <row r="282" spans="1:16" s="49" customFormat="1" ht="12.75">
      <c r="A282" s="1"/>
      <c r="C282" s="13"/>
      <c r="E282" s="5"/>
      <c r="F282" s="5"/>
      <c r="G282" s="5"/>
      <c r="H282" s="5"/>
      <c r="I282" s="5"/>
      <c r="J282" s="5"/>
      <c r="K282" s="5"/>
      <c r="L282" s="5"/>
      <c r="M282" s="13"/>
      <c r="N282" s="5"/>
      <c r="O282" s="5"/>
      <c r="P282" s="5"/>
    </row>
    <row r="283" spans="1:16" s="49" customFormat="1" ht="12.75">
      <c r="A283" s="1"/>
      <c r="C283" s="13"/>
      <c r="E283" s="5"/>
      <c r="F283" s="5"/>
      <c r="G283" s="5"/>
      <c r="H283" s="5"/>
      <c r="I283" s="5"/>
      <c r="J283" s="5"/>
      <c r="K283" s="5"/>
      <c r="L283" s="5"/>
      <c r="M283" s="13"/>
      <c r="N283" s="5"/>
      <c r="O283" s="5"/>
      <c r="P283" s="5"/>
    </row>
    <row r="284" spans="1:16" s="49" customFormat="1" ht="12.75">
      <c r="A284" s="1"/>
      <c r="C284" s="13"/>
      <c r="E284" s="5"/>
      <c r="F284" s="5"/>
      <c r="G284" s="5"/>
      <c r="H284" s="5"/>
      <c r="I284" s="5"/>
      <c r="J284" s="5"/>
      <c r="K284" s="5"/>
      <c r="L284" s="5"/>
      <c r="M284" s="13"/>
      <c r="N284" s="5"/>
      <c r="O284" s="5"/>
      <c r="P284" s="5"/>
    </row>
    <row r="285" spans="1:16" s="49" customFormat="1" ht="12.75">
      <c r="A285" s="1"/>
      <c r="C285" s="13"/>
      <c r="E285" s="5"/>
      <c r="F285" s="5"/>
      <c r="G285" s="5"/>
      <c r="H285" s="5"/>
      <c r="I285" s="5"/>
      <c r="J285" s="5"/>
      <c r="K285" s="5"/>
      <c r="L285" s="5"/>
      <c r="M285" s="13"/>
      <c r="N285" s="5"/>
      <c r="O285" s="5"/>
      <c r="P285" s="5"/>
    </row>
    <row r="286" spans="1:16" s="49" customFormat="1" ht="12.75">
      <c r="A286" s="1"/>
      <c r="C286" s="13"/>
      <c r="E286" s="5"/>
      <c r="F286" s="5"/>
      <c r="G286" s="5"/>
      <c r="H286" s="5"/>
      <c r="I286" s="5"/>
      <c r="J286" s="5"/>
      <c r="K286" s="5"/>
      <c r="L286" s="5"/>
      <c r="M286" s="13"/>
      <c r="N286" s="5"/>
      <c r="O286" s="5"/>
      <c r="P286" s="5"/>
    </row>
    <row r="287" spans="1:16" s="49" customFormat="1" ht="12.75">
      <c r="A287" s="1"/>
      <c r="C287" s="13"/>
      <c r="E287" s="5"/>
      <c r="F287" s="5"/>
      <c r="G287" s="5"/>
      <c r="H287" s="5"/>
      <c r="I287" s="5"/>
      <c r="J287" s="5"/>
      <c r="K287" s="5"/>
      <c r="L287" s="5"/>
      <c r="M287" s="13"/>
      <c r="N287" s="5"/>
      <c r="O287" s="5"/>
      <c r="P287" s="5"/>
    </row>
    <row r="288" spans="1:16" s="49" customFormat="1" ht="12.75">
      <c r="A288" s="1"/>
      <c r="C288" s="13"/>
      <c r="E288" s="5"/>
      <c r="F288" s="5"/>
      <c r="G288" s="5"/>
      <c r="H288" s="5"/>
      <c r="I288" s="5"/>
      <c r="J288" s="5"/>
      <c r="K288" s="5"/>
      <c r="L288" s="5"/>
      <c r="M288" s="13"/>
      <c r="N288" s="5"/>
      <c r="O288" s="5"/>
      <c r="P288" s="5"/>
    </row>
    <row r="289" spans="1:16" s="49" customFormat="1" ht="12.75">
      <c r="A289" s="1"/>
      <c r="C289" s="13"/>
      <c r="E289" s="5"/>
      <c r="F289" s="5"/>
      <c r="G289" s="5"/>
      <c r="H289" s="5"/>
      <c r="I289" s="5"/>
      <c r="J289" s="5"/>
      <c r="K289" s="5"/>
      <c r="L289" s="5"/>
      <c r="M289" s="13"/>
      <c r="N289" s="5"/>
      <c r="O289" s="5"/>
      <c r="P289" s="5"/>
    </row>
    <row r="290" spans="1:16" s="49" customFormat="1" ht="12.75">
      <c r="A290" s="1"/>
      <c r="C290" s="13"/>
      <c r="E290" s="5"/>
      <c r="F290" s="5"/>
      <c r="G290" s="5"/>
      <c r="H290" s="5"/>
      <c r="I290" s="5"/>
      <c r="J290" s="5"/>
      <c r="K290" s="5"/>
      <c r="L290" s="5"/>
      <c r="M290" s="13"/>
      <c r="N290" s="5"/>
      <c r="O290" s="5"/>
      <c r="P290" s="5"/>
    </row>
    <row r="291" spans="1:16" s="49" customFormat="1" ht="12.75">
      <c r="A291" s="1"/>
      <c r="C291" s="13"/>
      <c r="E291" s="5"/>
      <c r="F291" s="5"/>
      <c r="G291" s="5"/>
      <c r="H291" s="5"/>
      <c r="I291" s="5"/>
      <c r="J291" s="5"/>
      <c r="K291" s="5"/>
      <c r="L291" s="5"/>
      <c r="M291" s="13"/>
      <c r="N291" s="5"/>
      <c r="O291" s="5"/>
      <c r="P291" s="5"/>
    </row>
    <row r="292" spans="1:16" s="49" customFormat="1" ht="12.75">
      <c r="A292" s="1"/>
      <c r="C292" s="13"/>
      <c r="E292" s="5"/>
      <c r="F292" s="5"/>
      <c r="G292" s="5"/>
      <c r="H292" s="5"/>
      <c r="I292" s="5"/>
      <c r="J292" s="5"/>
      <c r="K292" s="5"/>
      <c r="L292" s="5"/>
      <c r="M292" s="13"/>
      <c r="N292" s="5"/>
      <c r="O292" s="5"/>
      <c r="P292" s="5"/>
    </row>
    <row r="293" spans="1:16" s="49" customFormat="1" ht="12.75">
      <c r="A293" s="1"/>
      <c r="C293" s="13"/>
      <c r="E293" s="5"/>
      <c r="F293" s="5"/>
      <c r="G293" s="5"/>
      <c r="H293" s="5"/>
      <c r="I293" s="5"/>
      <c r="J293" s="5"/>
      <c r="K293" s="5"/>
      <c r="L293" s="5"/>
      <c r="M293" s="13"/>
      <c r="N293" s="5"/>
      <c r="O293" s="5"/>
      <c r="P293" s="5"/>
    </row>
    <row r="294" spans="1:16" s="49" customFormat="1" ht="12.75">
      <c r="A294" s="1"/>
      <c r="C294" s="13"/>
      <c r="E294" s="5"/>
      <c r="F294" s="5"/>
      <c r="G294" s="5"/>
      <c r="H294" s="5"/>
      <c r="I294" s="5"/>
      <c r="J294" s="5"/>
      <c r="K294" s="5"/>
      <c r="L294" s="5"/>
      <c r="M294" s="13"/>
      <c r="N294" s="5"/>
      <c r="O294" s="5"/>
      <c r="P294" s="5"/>
    </row>
    <row r="295" spans="1:16" s="49" customFormat="1" ht="12.75">
      <c r="A295" s="1"/>
      <c r="C295" s="13"/>
      <c r="E295" s="5"/>
      <c r="F295" s="5"/>
      <c r="G295" s="5"/>
      <c r="H295" s="5"/>
      <c r="I295" s="5"/>
      <c r="J295" s="5"/>
      <c r="K295" s="5"/>
      <c r="L295" s="5"/>
      <c r="M295" s="13"/>
      <c r="N295" s="5"/>
      <c r="O295" s="5"/>
      <c r="P295" s="5"/>
    </row>
    <row r="296" spans="1:16" s="49" customFormat="1" ht="12.75">
      <c r="A296" s="1"/>
      <c r="C296" s="13"/>
      <c r="E296" s="5"/>
      <c r="F296" s="5"/>
      <c r="G296" s="5"/>
      <c r="H296" s="5"/>
      <c r="I296" s="5"/>
      <c r="J296" s="5"/>
      <c r="K296" s="5"/>
      <c r="L296" s="5"/>
      <c r="M296" s="13"/>
      <c r="N296" s="5"/>
      <c r="O296" s="5"/>
      <c r="P296" s="5"/>
    </row>
    <row r="297" spans="1:16" s="49" customFormat="1" ht="12.75">
      <c r="A297" s="1"/>
      <c r="C297" s="13"/>
      <c r="E297" s="5"/>
      <c r="F297" s="5"/>
      <c r="G297" s="5"/>
      <c r="H297" s="5"/>
      <c r="I297" s="5"/>
      <c r="J297" s="5"/>
      <c r="K297" s="5"/>
      <c r="L297" s="5"/>
      <c r="M297" s="13"/>
      <c r="N297" s="5"/>
      <c r="O297" s="5"/>
      <c r="P297" s="5"/>
    </row>
    <row r="298" spans="1:16" s="49" customFormat="1" ht="12.75">
      <c r="A298" s="1"/>
      <c r="C298" s="13"/>
      <c r="E298" s="5"/>
      <c r="F298" s="5"/>
      <c r="G298" s="5"/>
      <c r="H298" s="5"/>
      <c r="I298" s="5"/>
      <c r="J298" s="5"/>
      <c r="K298" s="5"/>
      <c r="L298" s="5"/>
      <c r="M298" s="13"/>
      <c r="N298" s="5"/>
      <c r="O298" s="5"/>
      <c r="P298" s="5"/>
    </row>
    <row r="299" spans="1:16" s="49" customFormat="1" ht="12.75">
      <c r="A299" s="1"/>
      <c r="C299" s="13"/>
      <c r="E299" s="5"/>
      <c r="F299" s="5"/>
      <c r="G299" s="5"/>
      <c r="H299" s="5"/>
      <c r="I299" s="5"/>
      <c r="J299" s="5"/>
      <c r="K299" s="5"/>
      <c r="L299" s="5"/>
      <c r="M299" s="13"/>
      <c r="N299" s="5"/>
      <c r="O299" s="5"/>
      <c r="P299" s="5"/>
    </row>
    <row r="300" spans="1:16" s="49" customFormat="1" ht="12.75">
      <c r="A300" s="1"/>
      <c r="C300" s="13"/>
      <c r="E300" s="5"/>
      <c r="F300" s="5"/>
      <c r="G300" s="5"/>
      <c r="H300" s="5"/>
      <c r="I300" s="5"/>
      <c r="J300" s="5"/>
      <c r="K300" s="5"/>
      <c r="L300" s="5"/>
      <c r="M300" s="13"/>
      <c r="N300" s="5"/>
      <c r="O300" s="5"/>
      <c r="P300" s="5"/>
    </row>
    <row r="301" spans="1:16" s="49" customFormat="1" ht="12.75">
      <c r="A301" s="1"/>
      <c r="C301" s="13"/>
      <c r="E301" s="5"/>
      <c r="F301" s="5"/>
      <c r="G301" s="5"/>
      <c r="H301" s="5"/>
      <c r="I301" s="5"/>
      <c r="J301" s="5"/>
      <c r="K301" s="5"/>
      <c r="L301" s="5"/>
      <c r="M301" s="13"/>
      <c r="N301" s="5"/>
      <c r="O301" s="5"/>
      <c r="P301" s="5"/>
    </row>
    <row r="302" spans="1:16" s="49" customFormat="1" ht="12.75">
      <c r="A302" s="1"/>
      <c r="C302" s="13"/>
      <c r="E302" s="5"/>
      <c r="F302" s="5"/>
      <c r="G302" s="5"/>
      <c r="H302" s="5"/>
      <c r="I302" s="5"/>
      <c r="J302" s="5"/>
      <c r="K302" s="5"/>
      <c r="L302" s="5"/>
      <c r="M302" s="13"/>
      <c r="N302" s="5"/>
      <c r="O302" s="5"/>
      <c r="P302" s="5"/>
    </row>
    <row r="303" spans="1:16" s="49" customFormat="1" ht="12.75">
      <c r="A303" s="1"/>
      <c r="C303" s="13"/>
      <c r="E303" s="5"/>
      <c r="F303" s="5"/>
      <c r="G303" s="5"/>
      <c r="H303" s="5"/>
      <c r="I303" s="5"/>
      <c r="J303" s="5"/>
      <c r="K303" s="5"/>
      <c r="L303" s="5"/>
      <c r="M303" s="13"/>
      <c r="N303" s="5"/>
      <c r="O303" s="5"/>
      <c r="P303" s="5"/>
    </row>
    <row r="304" spans="1:16" s="49" customFormat="1" ht="12.75">
      <c r="A304" s="1"/>
      <c r="C304" s="13"/>
      <c r="E304" s="5"/>
      <c r="F304" s="5"/>
      <c r="G304" s="5"/>
      <c r="H304" s="5"/>
      <c r="I304" s="5"/>
      <c r="J304" s="5"/>
      <c r="K304" s="5"/>
      <c r="L304" s="5"/>
      <c r="M304" s="13"/>
      <c r="N304" s="5"/>
      <c r="O304" s="5"/>
      <c r="P304" s="5"/>
    </row>
    <row r="305" spans="1:16" s="49" customFormat="1" ht="12.75">
      <c r="A305" s="1"/>
      <c r="C305" s="13"/>
      <c r="E305" s="5"/>
      <c r="F305" s="5"/>
      <c r="G305" s="5"/>
      <c r="H305" s="5"/>
      <c r="I305" s="5"/>
      <c r="J305" s="5"/>
      <c r="K305" s="5"/>
      <c r="L305" s="5"/>
      <c r="M305" s="13"/>
      <c r="N305" s="5"/>
      <c r="O305" s="5"/>
      <c r="P305" s="5"/>
    </row>
    <row r="306" spans="1:16" s="49" customFormat="1" ht="12.75">
      <c r="A306" s="1"/>
      <c r="C306" s="13"/>
      <c r="E306" s="5"/>
      <c r="F306" s="5"/>
      <c r="G306" s="5"/>
      <c r="H306" s="5"/>
      <c r="I306" s="5"/>
      <c r="J306" s="5"/>
      <c r="K306" s="5"/>
      <c r="L306" s="5"/>
      <c r="M306" s="13"/>
      <c r="N306" s="5"/>
      <c r="O306" s="5"/>
      <c r="P306" s="5"/>
    </row>
    <row r="307" spans="1:16" s="49" customFormat="1" ht="12.75">
      <c r="A307" s="1"/>
      <c r="C307" s="13"/>
      <c r="E307" s="5"/>
      <c r="F307" s="5"/>
      <c r="G307" s="5"/>
      <c r="H307" s="5"/>
      <c r="I307" s="5"/>
      <c r="J307" s="5"/>
      <c r="K307" s="5"/>
      <c r="L307" s="5"/>
      <c r="M307" s="13"/>
      <c r="N307" s="5"/>
      <c r="O307" s="5"/>
      <c r="P307" s="5"/>
    </row>
    <row r="308" spans="1:16" s="49" customFormat="1" ht="12.75">
      <c r="A308" s="1"/>
      <c r="C308" s="13"/>
      <c r="E308" s="5"/>
      <c r="F308" s="5"/>
      <c r="G308" s="5"/>
      <c r="H308" s="5"/>
      <c r="I308" s="5"/>
      <c r="J308" s="5"/>
      <c r="K308" s="5"/>
      <c r="L308" s="5"/>
      <c r="M308" s="13"/>
      <c r="N308" s="5"/>
      <c r="O308" s="5"/>
      <c r="P308" s="5"/>
    </row>
    <row r="309" spans="1:16" s="49" customFormat="1" ht="12.75">
      <c r="A309" s="1"/>
      <c r="C309" s="13"/>
      <c r="E309" s="5"/>
      <c r="F309" s="5"/>
      <c r="G309" s="5"/>
      <c r="H309" s="5"/>
      <c r="I309" s="5"/>
      <c r="J309" s="5"/>
      <c r="K309" s="5"/>
      <c r="L309" s="5"/>
      <c r="M309" s="13"/>
      <c r="N309" s="5"/>
      <c r="O309" s="5"/>
      <c r="P309" s="5"/>
    </row>
    <row r="310" spans="1:16" s="49" customFormat="1" ht="12.75">
      <c r="A310" s="1"/>
      <c r="C310" s="13"/>
      <c r="E310" s="5"/>
      <c r="F310" s="5"/>
      <c r="G310" s="5"/>
      <c r="H310" s="5"/>
      <c r="I310" s="5"/>
      <c r="J310" s="5"/>
      <c r="K310" s="5"/>
      <c r="L310" s="5"/>
      <c r="M310" s="13"/>
      <c r="N310" s="5"/>
      <c r="O310" s="5"/>
      <c r="P310" s="5"/>
    </row>
    <row r="311" spans="1:16" s="49" customFormat="1" ht="12.75">
      <c r="A311" s="1"/>
      <c r="C311" s="13"/>
      <c r="E311" s="5"/>
      <c r="F311" s="5"/>
      <c r="G311" s="5"/>
      <c r="H311" s="5"/>
      <c r="I311" s="5"/>
      <c r="J311" s="5"/>
      <c r="K311" s="5"/>
      <c r="L311" s="5"/>
      <c r="M311" s="13"/>
      <c r="N311" s="5"/>
      <c r="O311" s="5"/>
      <c r="P311" s="5"/>
    </row>
    <row r="312" spans="1:16" s="49" customFormat="1" ht="12.75">
      <c r="A312" s="1"/>
      <c r="C312" s="13"/>
      <c r="E312" s="5"/>
      <c r="F312" s="5"/>
      <c r="G312" s="5"/>
      <c r="H312" s="5"/>
      <c r="I312" s="5"/>
      <c r="J312" s="5"/>
      <c r="K312" s="5"/>
      <c r="L312" s="5"/>
      <c r="M312" s="13"/>
      <c r="N312" s="5"/>
      <c r="O312" s="5"/>
      <c r="P312" s="5"/>
    </row>
    <row r="313" spans="1:16" s="49" customFormat="1" ht="12.75">
      <c r="A313" s="1"/>
      <c r="C313" s="13"/>
      <c r="E313" s="5"/>
      <c r="F313" s="5"/>
      <c r="G313" s="5"/>
      <c r="H313" s="5"/>
      <c r="I313" s="5"/>
      <c r="J313" s="5"/>
      <c r="K313" s="5"/>
      <c r="L313" s="5"/>
      <c r="M313" s="13"/>
      <c r="N313" s="5"/>
      <c r="O313" s="5"/>
      <c r="P313" s="5"/>
    </row>
    <row r="314" spans="1:16" s="49" customFormat="1" ht="12.75">
      <c r="A314" s="1"/>
      <c r="C314" s="13"/>
      <c r="E314" s="5"/>
      <c r="F314" s="5"/>
      <c r="G314" s="5"/>
      <c r="H314" s="5"/>
      <c r="I314" s="5"/>
      <c r="J314" s="5"/>
      <c r="K314" s="5"/>
      <c r="L314" s="5"/>
      <c r="M314" s="13"/>
      <c r="N314" s="5"/>
      <c r="O314" s="5"/>
      <c r="P314" s="5"/>
    </row>
    <row r="315" spans="1:16" s="49" customFormat="1" ht="12.75">
      <c r="A315" s="1"/>
      <c r="C315" s="13"/>
      <c r="E315" s="5"/>
      <c r="F315" s="5"/>
      <c r="G315" s="5"/>
      <c r="H315" s="5"/>
      <c r="I315" s="5"/>
      <c r="J315" s="5"/>
      <c r="K315" s="5"/>
      <c r="L315" s="5"/>
      <c r="M315" s="13"/>
      <c r="N315" s="5"/>
      <c r="O315" s="5"/>
      <c r="P315" s="5"/>
    </row>
  </sheetData>
  <printOptions/>
  <pageMargins left="0.7" right="0.7" top="0.75" bottom="0.75" header="0.3" footer="0.3"/>
  <pageSetup horizontalDpi="600" verticalDpi="600" orientation="portrait" paperSize="9" scale="109" r:id="rId1"/>
  <rowBreaks count="2" manualBreakCount="2">
    <brk id="56" max="16383" man="1"/>
    <brk id="110" max="16383" man="1"/>
  </rowBreaks>
  <colBreaks count="1" manualBreakCount="1">
    <brk id="12" max="16383"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workbookViewId="0" topLeftCell="A1"/>
  </sheetViews>
  <sheetFormatPr defaultColWidth="9.140625" defaultRowHeight="12.75"/>
  <cols>
    <col min="1" max="1" width="2.00390625" style="67" bestFit="1" customWidth="1"/>
    <col min="2" max="2" width="10.00390625" style="36" bestFit="1" customWidth="1"/>
    <col min="3" max="3" width="5.00390625" style="36" bestFit="1" customWidth="1"/>
    <col min="4" max="4" width="4.8515625" style="36" bestFit="1" customWidth="1"/>
    <col min="5" max="5" width="9.140625" style="36" customWidth="1"/>
    <col min="6" max="6" width="3.00390625" style="36" bestFit="1" customWidth="1"/>
    <col min="7" max="7" width="10.00390625" style="36" bestFit="1" customWidth="1"/>
    <col min="8" max="8" width="5.00390625" style="36" bestFit="1" customWidth="1"/>
    <col min="9" max="9" width="4.8515625" style="36" customWidth="1"/>
    <col min="10" max="13" width="9.140625" style="36" customWidth="1"/>
  </cols>
  <sheetData>
    <row r="1" spans="1:9" ht="12.75">
      <c r="A1" s="64"/>
      <c r="B1" s="65" t="s">
        <v>297</v>
      </c>
      <c r="C1" s="66"/>
      <c r="D1" s="65"/>
      <c r="F1" s="64"/>
      <c r="G1" s="65" t="s">
        <v>304</v>
      </c>
      <c r="H1" s="66"/>
      <c r="I1" s="65"/>
    </row>
    <row r="2" spans="1:9" ht="12.75">
      <c r="A2" s="67">
        <v>1</v>
      </c>
      <c r="B2" s="51" t="s">
        <v>129</v>
      </c>
      <c r="C2" s="45">
        <v>1889</v>
      </c>
      <c r="D2" s="45" t="s">
        <v>8</v>
      </c>
      <c r="F2" s="67">
        <v>1</v>
      </c>
      <c r="G2" s="51" t="s">
        <v>129</v>
      </c>
      <c r="H2" s="45">
        <v>1889</v>
      </c>
      <c r="I2" s="45" t="s">
        <v>8</v>
      </c>
    </row>
    <row r="3" spans="1:9" ht="12.75">
      <c r="A3" s="67">
        <v>2</v>
      </c>
      <c r="B3" s="51" t="s">
        <v>130</v>
      </c>
      <c r="C3" s="45">
        <v>1887</v>
      </c>
      <c r="D3" s="45" t="s">
        <v>8</v>
      </c>
      <c r="F3" s="67">
        <v>2</v>
      </c>
      <c r="G3" s="51" t="s">
        <v>130</v>
      </c>
      <c r="H3" s="45">
        <v>1887</v>
      </c>
      <c r="I3" s="45" t="s">
        <v>8</v>
      </c>
    </row>
    <row r="4" spans="1:9" ht="12.75">
      <c r="A4" s="67">
        <v>3</v>
      </c>
      <c r="B4" s="51" t="s">
        <v>131</v>
      </c>
      <c r="C4" s="45">
        <v>1881</v>
      </c>
      <c r="D4" s="45" t="s">
        <v>8</v>
      </c>
      <c r="F4" s="67">
        <v>3</v>
      </c>
      <c r="G4" s="51" t="s">
        <v>131</v>
      </c>
      <c r="H4" s="45">
        <v>1881</v>
      </c>
      <c r="I4" s="45" t="s">
        <v>8</v>
      </c>
    </row>
    <row r="5" spans="1:9" ht="12.75">
      <c r="A5" s="67">
        <v>4</v>
      </c>
      <c r="B5" s="51" t="s">
        <v>132</v>
      </c>
      <c r="C5" s="45">
        <v>1874</v>
      </c>
      <c r="D5" s="45" t="s">
        <v>8</v>
      </c>
      <c r="F5" s="67">
        <v>4</v>
      </c>
      <c r="G5" s="51" t="s">
        <v>132</v>
      </c>
      <c r="H5" s="45">
        <v>1874</v>
      </c>
      <c r="I5" s="45" t="s">
        <v>8</v>
      </c>
    </row>
    <row r="6" spans="1:9" ht="12.75">
      <c r="A6" s="67">
        <v>5</v>
      </c>
      <c r="B6" s="51" t="s">
        <v>133</v>
      </c>
      <c r="C6" s="45">
        <v>1870</v>
      </c>
      <c r="D6" s="45" t="s">
        <v>8</v>
      </c>
      <c r="F6" s="67">
        <v>5</v>
      </c>
      <c r="G6" s="51" t="s">
        <v>133</v>
      </c>
      <c r="H6" s="45">
        <v>1870</v>
      </c>
      <c r="I6" s="45" t="s">
        <v>8</v>
      </c>
    </row>
    <row r="7" spans="1:9" ht="12.75">
      <c r="A7" s="67">
        <v>6</v>
      </c>
      <c r="B7" s="51" t="s">
        <v>134</v>
      </c>
      <c r="C7" s="45">
        <v>1864</v>
      </c>
      <c r="D7" s="45" t="s">
        <v>8</v>
      </c>
      <c r="F7" s="67">
        <v>6</v>
      </c>
      <c r="G7" s="51" t="s">
        <v>134</v>
      </c>
      <c r="H7" s="45">
        <v>1864</v>
      </c>
      <c r="I7" s="45" t="s">
        <v>8</v>
      </c>
    </row>
    <row r="8" spans="1:9" ht="12.75">
      <c r="A8" s="67">
        <v>7</v>
      </c>
      <c r="B8" s="2" t="s">
        <v>135</v>
      </c>
      <c r="C8" s="45">
        <v>1855</v>
      </c>
      <c r="D8" s="45" t="s">
        <v>8</v>
      </c>
      <c r="F8" s="67">
        <v>7</v>
      </c>
      <c r="G8" s="2" t="s">
        <v>135</v>
      </c>
      <c r="H8" s="45">
        <v>1855</v>
      </c>
      <c r="I8" s="45" t="s">
        <v>8</v>
      </c>
    </row>
    <row r="9" spans="1:9" ht="12.75">
      <c r="A9" s="67">
        <v>8</v>
      </c>
      <c r="B9" s="2" t="s">
        <v>136</v>
      </c>
      <c r="C9" s="45">
        <v>1850</v>
      </c>
      <c r="D9" s="45" t="s">
        <v>8</v>
      </c>
      <c r="F9" s="67">
        <v>8</v>
      </c>
      <c r="G9" s="2" t="s">
        <v>136</v>
      </c>
      <c r="H9" s="45">
        <v>1850</v>
      </c>
      <c r="I9" s="45" t="s">
        <v>8</v>
      </c>
    </row>
    <row r="10" spans="6:9" ht="12.75">
      <c r="F10" s="67">
        <v>9</v>
      </c>
      <c r="G10" s="2" t="s">
        <v>137</v>
      </c>
      <c r="H10" s="45">
        <v>1845</v>
      </c>
      <c r="I10" s="45" t="s">
        <v>8</v>
      </c>
    </row>
    <row r="11" spans="2:9" ht="12.75">
      <c r="B11" s="65" t="s">
        <v>17</v>
      </c>
      <c r="C11" s="65" t="s">
        <v>100</v>
      </c>
      <c r="F11" s="67">
        <v>10</v>
      </c>
      <c r="G11" s="2" t="s">
        <v>138</v>
      </c>
      <c r="H11" s="45">
        <v>1840</v>
      </c>
      <c r="I11" s="45" t="s">
        <v>8</v>
      </c>
    </row>
    <row r="12" spans="2:3" ht="12.75">
      <c r="B12" s="68" t="s">
        <v>121</v>
      </c>
      <c r="C12" s="68" t="s">
        <v>300</v>
      </c>
    </row>
    <row r="13" spans="2:8" ht="12.75">
      <c r="B13" s="69" t="s">
        <v>115</v>
      </c>
      <c r="C13" s="69" t="s">
        <v>301</v>
      </c>
      <c r="G13" s="65" t="s">
        <v>17</v>
      </c>
      <c r="H13" s="65" t="s">
        <v>100</v>
      </c>
    </row>
    <row r="14" spans="2:8" ht="12.75">
      <c r="B14" s="69" t="s">
        <v>298</v>
      </c>
      <c r="C14" s="69" t="s">
        <v>302</v>
      </c>
      <c r="G14" s="68" t="s">
        <v>305</v>
      </c>
      <c r="H14" s="68" t="s">
        <v>109</v>
      </c>
    </row>
    <row r="15" spans="2:8" ht="12.75">
      <c r="B15" s="69" t="s">
        <v>299</v>
      </c>
      <c r="C15" s="69" t="s">
        <v>303</v>
      </c>
      <c r="G15" s="69" t="s">
        <v>306</v>
      </c>
      <c r="H15" s="69" t="s">
        <v>310</v>
      </c>
    </row>
    <row r="16" spans="7:8" ht="12.75">
      <c r="G16" s="69" t="s">
        <v>307</v>
      </c>
      <c r="H16" s="69" t="s">
        <v>311</v>
      </c>
    </row>
    <row r="17" spans="7:8" ht="12.75">
      <c r="G17" s="69" t="s">
        <v>308</v>
      </c>
      <c r="H17" s="69" t="s">
        <v>312</v>
      </c>
    </row>
    <row r="18" spans="7:8" ht="12.75">
      <c r="G18" s="69" t="s">
        <v>309</v>
      </c>
      <c r="H18" s="69" t="s">
        <v>313</v>
      </c>
    </row>
    <row r="25" ht="12.75">
      <c r="E25" s="70"/>
    </row>
    <row r="26" ht="12.75">
      <c r="E26" s="70"/>
    </row>
    <row r="27" spans="2:5" ht="12.75">
      <c r="B27" s="20"/>
      <c r="C27" s="20"/>
      <c r="D27" s="20"/>
      <c r="E27" s="70"/>
    </row>
    <row r="28" spans="2:5" ht="12.75">
      <c r="B28" s="20"/>
      <c r="C28" s="20"/>
      <c r="D28" s="20"/>
      <c r="E28" s="70"/>
    </row>
    <row r="29" spans="2:5" ht="12.75">
      <c r="B29" s="20"/>
      <c r="C29" s="20"/>
      <c r="D29" s="20"/>
      <c r="E29" s="70"/>
    </row>
    <row r="30" spans="2:5" ht="12.75">
      <c r="B30" s="20"/>
      <c r="C30" s="20"/>
      <c r="D30" s="20"/>
      <c r="E30" s="70"/>
    </row>
    <row r="31" spans="2:5" ht="12.75">
      <c r="B31" s="20"/>
      <c r="C31" s="20"/>
      <c r="D31" s="20"/>
      <c r="E31" s="70"/>
    </row>
    <row r="32" spans="2:5" ht="12.75">
      <c r="B32" s="20"/>
      <c r="C32" s="20"/>
      <c r="D32" s="20"/>
      <c r="E32" s="70"/>
    </row>
    <row r="33" spans="2:5" ht="12.75">
      <c r="B33" s="70"/>
      <c r="C33" s="70"/>
      <c r="D33" s="70"/>
      <c r="E33" s="70"/>
    </row>
    <row r="34" spans="2:5" ht="12.75">
      <c r="B34" s="70"/>
      <c r="C34" s="70"/>
      <c r="D34" s="70"/>
      <c r="E34" s="70"/>
    </row>
    <row r="35" spans="2:5" ht="12.75">
      <c r="B35" s="70"/>
      <c r="C35" s="70"/>
      <c r="D35" s="70"/>
      <c r="E35" s="70"/>
    </row>
    <row r="36" spans="2:4" ht="12.75">
      <c r="B36" s="70"/>
      <c r="C36" s="70"/>
      <c r="D36" s="70"/>
    </row>
    <row r="37" spans="2:4" ht="12.75">
      <c r="B37" s="70"/>
      <c r="C37" s="70"/>
      <c r="D37" s="70"/>
    </row>
  </sheetData>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Koos</dc:creator>
  <cp:keywords/>
  <dc:description/>
  <cp:lastModifiedBy>Koos Stolk</cp:lastModifiedBy>
  <cp:lastPrinted>2015-07-29T16:17:50Z</cp:lastPrinted>
  <dcterms:created xsi:type="dcterms:W3CDTF">2004-04-08T20:43:08Z</dcterms:created>
  <dcterms:modified xsi:type="dcterms:W3CDTF">2015-11-24T13:55:42Z</dcterms:modified>
  <cp:category/>
  <cp:version/>
  <cp:contentType/>
  <cp:contentStatus/>
</cp:coreProperties>
</file>